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PA\DIRAD\CONTRATOS\TERMOS DE REFERÊNCIA\MOTORISTAS\PLANILHAS E PROPOSTA\"/>
    </mc:Choice>
  </mc:AlternateContent>
  <bookViews>
    <workbookView xWindow="0" yWindow="0" windowWidth="16305" windowHeight="8055" tabRatio="752"/>
  </bookViews>
  <sheets>
    <sheet name="MODELO DE PLANILHA" sheetId="27" r:id="rId1"/>
    <sheet name="PROPOSTA" sheetId="11" r:id="rId2"/>
    <sheet name="01. Motorista Especial" sheetId="19" r:id="rId3"/>
    <sheet name="02. Hora 50%" sheetId="28" r:id="rId4"/>
    <sheet name="03. Hora 100%" sheetId="29" r:id="rId5"/>
    <sheet name="04. Hora Noturna" sheetId="30" r:id="rId6"/>
    <sheet name="05. Motorista I" sheetId="18" r:id="rId7"/>
    <sheet name="06. Hora 50%" sheetId="23" r:id="rId8"/>
    <sheet name="07. Hora 100%" sheetId="24" r:id="rId9"/>
    <sheet name="08. Hora Noturna" sheetId="25" r:id="rId10"/>
    <sheet name="09. Diárias" sheetId="26" r:id="rId11"/>
    <sheet name="UNIFORMES" sheetId="16" r:id="rId12"/>
    <sheet name="MAT. E EQUIP." sheetId="17" r:id="rId13"/>
  </sheets>
  <definedNames>
    <definedName name="_xlnm.Print_Area" localSheetId="2">'01. Motorista Especial'!$A$1:$D$129</definedName>
    <definedName name="_xlnm.Print_Area" localSheetId="3">'02. Hora 50%'!$A$1:$D$129</definedName>
    <definedName name="_xlnm.Print_Area" localSheetId="4">'03. Hora 100%'!$A$1:$D$129</definedName>
    <definedName name="_xlnm.Print_Area" localSheetId="5">'04. Hora Noturna'!$A$1:$D$129</definedName>
    <definedName name="_xlnm.Print_Area" localSheetId="6">'05. Motorista I'!$A$1:$D$129</definedName>
    <definedName name="_xlnm.Print_Area" localSheetId="7">'06. Hora 50%'!$A$1:$D$129</definedName>
    <definedName name="_xlnm.Print_Area" localSheetId="8">'07. Hora 100%'!$A$1:$D$129</definedName>
    <definedName name="_xlnm.Print_Area" localSheetId="9">'08. Hora Noturna'!$A$1:$D$129</definedName>
    <definedName name="_xlnm.Print_Area" localSheetId="10">'09. Diárias'!$A$1:$D$128</definedName>
    <definedName name="_xlnm.Print_Area" localSheetId="0">'MODELO DE PLANILHA'!$A$1:$E$139</definedName>
    <definedName name="_xlnm.Print_Area" localSheetId="1">PROPOSTA!$A$1:$J$35</definedName>
  </definedNames>
  <calcPr calcId="152511"/>
</workbook>
</file>

<file path=xl/calcChain.xml><?xml version="1.0" encoding="utf-8"?>
<calcChain xmlns="http://schemas.openxmlformats.org/spreadsheetml/2006/main">
  <c r="I17" i="11" l="1"/>
  <c r="G17" i="11"/>
  <c r="I16" i="11"/>
  <c r="G16" i="11"/>
  <c r="I15" i="11"/>
  <c r="G15" i="11"/>
  <c r="C125" i="30"/>
  <c r="C117" i="30"/>
  <c r="C110" i="30" s="1"/>
  <c r="D102" i="30"/>
  <c r="D126" i="30" s="1"/>
  <c r="C95" i="30"/>
  <c r="C77" i="30"/>
  <c r="C124" i="30" s="1"/>
  <c r="C65" i="30"/>
  <c r="D61" i="30"/>
  <c r="D67" i="30" s="1"/>
  <c r="C52" i="30"/>
  <c r="C66" i="30" s="1"/>
  <c r="C39" i="30"/>
  <c r="C117" i="29"/>
  <c r="C110" i="29" s="1"/>
  <c r="D102" i="29"/>
  <c r="D126" i="29" s="1"/>
  <c r="C95" i="29"/>
  <c r="C125" i="29" s="1"/>
  <c r="C77" i="29"/>
  <c r="C124" i="29" s="1"/>
  <c r="D67" i="29"/>
  <c r="C66" i="29"/>
  <c r="C65" i="29"/>
  <c r="C68" i="29" s="1"/>
  <c r="C123" i="29" s="1"/>
  <c r="D61" i="29"/>
  <c r="C52" i="29"/>
  <c r="C39" i="29"/>
  <c r="C117" i="28"/>
  <c r="C110" i="28" s="1"/>
  <c r="D102" i="28"/>
  <c r="D126" i="28" s="1"/>
  <c r="C95" i="28"/>
  <c r="C125" i="28" s="1"/>
  <c r="C77" i="28"/>
  <c r="C124" i="28" s="1"/>
  <c r="D67" i="28"/>
  <c r="C65" i="28"/>
  <c r="D61" i="28"/>
  <c r="C52" i="28"/>
  <c r="C66" i="28" s="1"/>
  <c r="C39" i="28"/>
  <c r="C68" i="30" l="1"/>
  <c r="C123" i="30" s="1"/>
  <c r="C68" i="28"/>
  <c r="C123" i="28" s="1"/>
  <c r="C127" i="30"/>
  <c r="C127" i="29"/>
  <c r="C127" i="28"/>
  <c r="E81" i="27" l="1"/>
  <c r="E57" i="27"/>
  <c r="D93" i="27"/>
  <c r="D83" i="27"/>
  <c r="D81" i="27"/>
  <c r="D80" i="27"/>
  <c r="D78" i="27"/>
  <c r="D79" i="27" l="1"/>
  <c r="D19" i="23" l="1"/>
  <c r="D20" i="23" s="1"/>
  <c r="D19" i="24"/>
  <c r="D19" i="25"/>
  <c r="D20" i="25" s="1"/>
  <c r="D21" i="23" l="1"/>
  <c r="D21" i="25"/>
  <c r="D20" i="24"/>
  <c r="D21" i="24" s="1"/>
  <c r="C92" i="18" l="1"/>
  <c r="C92" i="19"/>
  <c r="C75" i="18"/>
  <c r="C75" i="19"/>
  <c r="D125" i="27" l="1"/>
  <c r="D118" i="27" s="1"/>
  <c r="D102" i="27"/>
  <c r="D135" i="27" s="1"/>
  <c r="E56" i="27"/>
  <c r="D50" i="27"/>
  <c r="D34" i="27"/>
  <c r="D35" i="27" s="1"/>
  <c r="D72" i="27" s="1"/>
  <c r="E20" i="27"/>
  <c r="E12" i="27"/>
  <c r="E11" i="27"/>
  <c r="D73" i="27" l="1"/>
  <c r="D82" i="27"/>
  <c r="D84" i="27" s="1"/>
  <c r="D134" i="27" s="1"/>
  <c r="E63" i="27"/>
  <c r="E74" i="27" s="1"/>
  <c r="E14" i="27"/>
  <c r="E27" i="27" s="1"/>
  <c r="D75" i="27"/>
  <c r="D133" i="27" s="1"/>
  <c r="D137" i="27" s="1"/>
  <c r="E83" i="27" l="1"/>
  <c r="E33" i="27"/>
  <c r="E132" i="27"/>
  <c r="E19" i="27"/>
  <c r="E22" i="27" s="1"/>
  <c r="E28" i="27" s="1"/>
  <c r="E29" i="27" s="1"/>
  <c r="E78" i="27" s="1"/>
  <c r="E34" i="27"/>
  <c r="E94" i="27"/>
  <c r="E93" i="27"/>
  <c r="E98" i="27"/>
  <c r="E97" i="27"/>
  <c r="E95" i="27"/>
  <c r="E96" i="27"/>
  <c r="E35" i="27" l="1"/>
  <c r="E72" i="27" s="1"/>
  <c r="E79" i="27"/>
  <c r="E99" i="27"/>
  <c r="E40" i="27" l="1"/>
  <c r="E48" i="27" s="1"/>
  <c r="E100" i="27"/>
  <c r="E101" i="27"/>
  <c r="E135" i="27"/>
  <c r="E42" i="27" l="1"/>
  <c r="E49" i="27"/>
  <c r="E80" i="27"/>
  <c r="E44" i="27"/>
  <c r="E43" i="27"/>
  <c r="E45" i="27"/>
  <c r="E46" i="27"/>
  <c r="E47" i="27"/>
  <c r="E102" i="27"/>
  <c r="E50" i="27" l="1"/>
  <c r="E73" i="27" s="1"/>
  <c r="E75" i="27" s="1"/>
  <c r="E82" i="27" l="1"/>
  <c r="E84" i="27" s="1"/>
  <c r="E134" i="27" s="1"/>
  <c r="E133" i="27"/>
  <c r="E88" i="27" l="1"/>
  <c r="C95" i="18" l="1"/>
  <c r="C95" i="19" l="1"/>
  <c r="E26" i="16"/>
  <c r="F26" i="16" s="1"/>
  <c r="E25" i="16"/>
  <c r="F25" i="16" s="1"/>
  <c r="E24" i="16"/>
  <c r="F24" i="16" s="1"/>
  <c r="E23" i="16"/>
  <c r="F23" i="16" s="1"/>
  <c r="E22" i="16"/>
  <c r="F22" i="16" s="1"/>
  <c r="E21" i="16"/>
  <c r="F21" i="16" s="1"/>
  <c r="E20" i="16"/>
  <c r="F20" i="16" s="1"/>
  <c r="E19" i="16"/>
  <c r="F19" i="16" s="1"/>
  <c r="F6" i="17" l="1"/>
  <c r="F5" i="17"/>
  <c r="E6" i="17"/>
  <c r="E5" i="17"/>
  <c r="I14" i="11"/>
  <c r="I18" i="11"/>
  <c r="I19" i="11"/>
  <c r="I20" i="11"/>
  <c r="I21" i="11"/>
  <c r="I22" i="11"/>
  <c r="G18" i="11"/>
  <c r="G19" i="11"/>
  <c r="G20" i="11"/>
  <c r="G21" i="11"/>
  <c r="G22" i="11"/>
  <c r="G14" i="11"/>
  <c r="F5" i="16"/>
  <c r="E8" i="16"/>
  <c r="F8" i="16" s="1"/>
  <c r="E9" i="16"/>
  <c r="F9" i="16" s="1"/>
  <c r="E6" i="16"/>
  <c r="F6" i="16" s="1"/>
  <c r="E10" i="16"/>
  <c r="F10" i="16" s="1"/>
  <c r="E12" i="16"/>
  <c r="F12" i="16" s="1"/>
  <c r="E11" i="16"/>
  <c r="F11" i="16" s="1"/>
  <c r="E13" i="16"/>
  <c r="F13" i="16" s="1"/>
  <c r="E7" i="16"/>
  <c r="F7" i="16" s="1"/>
  <c r="C116" i="26"/>
  <c r="C109" i="26" s="1"/>
  <c r="C94" i="26"/>
  <c r="C124" i="26" s="1"/>
  <c r="C76" i="26"/>
  <c r="C123" i="26" s="1"/>
  <c r="D60" i="26"/>
  <c r="D66" i="26" s="1"/>
  <c r="C51" i="26"/>
  <c r="C65" i="26" s="1"/>
  <c r="C38" i="26"/>
  <c r="C64" i="26" s="1"/>
  <c r="D20" i="26"/>
  <c r="C117" i="25"/>
  <c r="C110" i="25" s="1"/>
  <c r="C95" i="25"/>
  <c r="C125" i="25" s="1"/>
  <c r="C77" i="25"/>
  <c r="C124" i="25" s="1"/>
  <c r="D61" i="25"/>
  <c r="D67" i="25" s="1"/>
  <c r="C52" i="25"/>
  <c r="C66" i="25" s="1"/>
  <c r="C39" i="25"/>
  <c r="C65" i="25" s="1"/>
  <c r="C117" i="24"/>
  <c r="C110" i="24" s="1"/>
  <c r="C95" i="24"/>
  <c r="C125" i="24" s="1"/>
  <c r="C77" i="24"/>
  <c r="C124" i="24" s="1"/>
  <c r="D61" i="24"/>
  <c r="D67" i="24" s="1"/>
  <c r="C52" i="24"/>
  <c r="C66" i="24" s="1"/>
  <c r="C39" i="24"/>
  <c r="C65" i="24" s="1"/>
  <c r="C117" i="23"/>
  <c r="C110" i="23"/>
  <c r="C95" i="23"/>
  <c r="C125" i="23" s="1"/>
  <c r="C77" i="23"/>
  <c r="C124" i="23" s="1"/>
  <c r="D61" i="23"/>
  <c r="D67" i="23" s="1"/>
  <c r="C52" i="23"/>
  <c r="C66" i="23" s="1"/>
  <c r="C39" i="23"/>
  <c r="C65" i="23" s="1"/>
  <c r="C68" i="25" l="1"/>
  <c r="C123" i="25" s="1"/>
  <c r="C68" i="24"/>
  <c r="C123" i="24" s="1"/>
  <c r="C127" i="24" s="1"/>
  <c r="C68" i="23"/>
  <c r="C123" i="23" s="1"/>
  <c r="C127" i="23" s="1"/>
  <c r="C127" i="25"/>
  <c r="C67" i="26"/>
  <c r="C122" i="26" s="1"/>
  <c r="D24" i="26"/>
  <c r="D26" i="26" s="1"/>
  <c r="D31" i="26" s="1"/>
  <c r="D72" i="26"/>
  <c r="D121" i="26"/>
  <c r="D75" i="26"/>
  <c r="D36" i="26"/>
  <c r="D37" i="26"/>
  <c r="D30" i="26"/>
  <c r="C126" i="26"/>
  <c r="D25" i="25"/>
  <c r="D27" i="25" s="1"/>
  <c r="D32" i="25" s="1"/>
  <c r="D73" i="25"/>
  <c r="D38" i="25"/>
  <c r="D76" i="25"/>
  <c r="D31" i="25"/>
  <c r="D122" i="25"/>
  <c r="D37" i="25"/>
  <c r="D25" i="24"/>
  <c r="D27" i="24" s="1"/>
  <c r="D32" i="24" s="1"/>
  <c r="D73" i="24"/>
  <c r="D31" i="24"/>
  <c r="D122" i="24"/>
  <c r="D76" i="24"/>
  <c r="D37" i="24"/>
  <c r="D38" i="24"/>
  <c r="D25" i="23"/>
  <c r="D27" i="23" s="1"/>
  <c r="D32" i="23" s="1"/>
  <c r="D37" i="23"/>
  <c r="D73" i="23"/>
  <c r="D38" i="23"/>
  <c r="D31" i="23"/>
  <c r="D122" i="23"/>
  <c r="D76" i="23"/>
  <c r="D39" i="25" l="1"/>
  <c r="D65" i="25" s="1"/>
  <c r="D38" i="26"/>
  <c r="D64" i="26" s="1"/>
  <c r="D87" i="26"/>
  <c r="D32" i="26"/>
  <c r="D70" i="26" s="1"/>
  <c r="D85" i="26"/>
  <c r="D88" i="26"/>
  <c r="D84" i="26"/>
  <c r="D90" i="26"/>
  <c r="D86" i="26"/>
  <c r="D89" i="26"/>
  <c r="D88" i="25"/>
  <c r="D33" i="25"/>
  <c r="D71" i="25" s="1"/>
  <c r="D89" i="25"/>
  <c r="D85" i="25"/>
  <c r="D91" i="25"/>
  <c r="D87" i="25"/>
  <c r="D90" i="25"/>
  <c r="D86" i="25"/>
  <c r="D39" i="24"/>
  <c r="D88" i="24"/>
  <c r="D33" i="24"/>
  <c r="D71" i="24" s="1"/>
  <c r="D86" i="24"/>
  <c r="D89" i="24"/>
  <c r="D85" i="24"/>
  <c r="D91" i="24"/>
  <c r="D87" i="24"/>
  <c r="D90" i="24"/>
  <c r="D39" i="23"/>
  <c r="D88" i="23"/>
  <c r="D33" i="23"/>
  <c r="D71" i="23" s="1"/>
  <c r="D91" i="23"/>
  <c r="D87" i="23"/>
  <c r="D90" i="23"/>
  <c r="D86" i="23"/>
  <c r="D89" i="23"/>
  <c r="D85" i="23"/>
  <c r="D42" i="25" l="1"/>
  <c r="D50" i="25" s="1"/>
  <c r="D41" i="26"/>
  <c r="D49" i="26" s="1"/>
  <c r="D91" i="26"/>
  <c r="D124" i="26" s="1"/>
  <c r="D71" i="26"/>
  <c r="D47" i="26"/>
  <c r="D72" i="25"/>
  <c r="D92" i="25"/>
  <c r="D72" i="24"/>
  <c r="D92" i="24"/>
  <c r="D65" i="24"/>
  <c r="D42" i="24"/>
  <c r="D92" i="23"/>
  <c r="D94" i="23" s="1"/>
  <c r="D72" i="23"/>
  <c r="D65" i="23"/>
  <c r="D42" i="23"/>
  <c r="D44" i="25" l="1"/>
  <c r="D93" i="26"/>
  <c r="D43" i="26"/>
  <c r="D47" i="25"/>
  <c r="D48" i="25"/>
  <c r="D46" i="25"/>
  <c r="D45" i="25"/>
  <c r="D49" i="25"/>
  <c r="D51" i="25"/>
  <c r="D125" i="23"/>
  <c r="D93" i="23"/>
  <c r="D95" i="23" s="1"/>
  <c r="D46" i="26"/>
  <c r="D50" i="26"/>
  <c r="D44" i="26"/>
  <c r="D92" i="26"/>
  <c r="D48" i="26"/>
  <c r="D45" i="26"/>
  <c r="D93" i="25"/>
  <c r="D125" i="25"/>
  <c r="D94" i="25"/>
  <c r="D50" i="24"/>
  <c r="D46" i="24"/>
  <c r="D49" i="24"/>
  <c r="D45" i="24"/>
  <c r="D51" i="24"/>
  <c r="D47" i="24"/>
  <c r="D48" i="24"/>
  <c r="D44" i="24"/>
  <c r="D93" i="24"/>
  <c r="D125" i="24"/>
  <c r="D94" i="24"/>
  <c r="D50" i="23"/>
  <c r="D46" i="23"/>
  <c r="D49" i="23"/>
  <c r="D45" i="23"/>
  <c r="D47" i="23"/>
  <c r="D48" i="23"/>
  <c r="D44" i="23"/>
  <c r="D51" i="23"/>
  <c r="D94" i="26" l="1"/>
  <c r="D52" i="25"/>
  <c r="D66" i="25" s="1"/>
  <c r="D68" i="25" s="1"/>
  <c r="D123" i="25" s="1"/>
  <c r="D95" i="25"/>
  <c r="D51" i="26"/>
  <c r="D65" i="26" s="1"/>
  <c r="D67" i="26" s="1"/>
  <c r="D122" i="26" s="1"/>
  <c r="D95" i="24"/>
  <c r="D52" i="24"/>
  <c r="D66" i="24" s="1"/>
  <c r="D68" i="24" s="1"/>
  <c r="D52" i="23"/>
  <c r="D66" i="23" s="1"/>
  <c r="D68" i="23" s="1"/>
  <c r="D73" i="26" l="1"/>
  <c r="D74" i="26" s="1"/>
  <c r="D76" i="26" s="1"/>
  <c r="D74" i="25"/>
  <c r="D75" i="25" s="1"/>
  <c r="D77" i="25" s="1"/>
  <c r="D124" i="25" s="1"/>
  <c r="D123" i="24"/>
  <c r="D74" i="24"/>
  <c r="D123" i="23"/>
  <c r="D74" i="23"/>
  <c r="D80" i="25" l="1"/>
  <c r="D123" i="26"/>
  <c r="D79" i="26"/>
  <c r="D75" i="24"/>
  <c r="D77" i="24" s="1"/>
  <c r="D75" i="23"/>
  <c r="D77" i="23" s="1"/>
  <c r="D124" i="24" l="1"/>
  <c r="D80" i="24"/>
  <c r="D124" i="23"/>
  <c r="D80" i="23"/>
  <c r="C117" i="19" l="1"/>
  <c r="C110" i="19" s="1"/>
  <c r="C125" i="19"/>
  <c r="D62" i="19"/>
  <c r="D68" i="19" s="1"/>
  <c r="C53" i="19"/>
  <c r="C40" i="19"/>
  <c r="C66" i="19" s="1"/>
  <c r="D20" i="19"/>
  <c r="D19" i="19"/>
  <c r="C125" i="18"/>
  <c r="C117" i="18"/>
  <c r="C110" i="18" s="1"/>
  <c r="D62" i="18"/>
  <c r="D68" i="18" s="1"/>
  <c r="C53" i="18"/>
  <c r="C40" i="18"/>
  <c r="D20" i="18"/>
  <c r="D19" i="18"/>
  <c r="C69" i="18" l="1"/>
  <c r="C123" i="18" s="1"/>
  <c r="C78" i="18"/>
  <c r="C124" i="18" s="1"/>
  <c r="C67" i="19"/>
  <c r="C69" i="19" s="1"/>
  <c r="C123" i="19" s="1"/>
  <c r="D22" i="18"/>
  <c r="D22" i="19"/>
  <c r="D15" i="30" l="1"/>
  <c r="D19" i="30" s="1"/>
  <c r="D20" i="30" s="1"/>
  <c r="D21" i="30" s="1"/>
  <c r="D15" i="28"/>
  <c r="D19" i="28" s="1"/>
  <c r="D20" i="28" s="1"/>
  <c r="D21" i="28" s="1"/>
  <c r="D15" i="29"/>
  <c r="D19" i="29" s="1"/>
  <c r="D20" i="29" s="1"/>
  <c r="D21" i="29" s="1"/>
  <c r="C127" i="18"/>
  <c r="D25" i="18"/>
  <c r="D28" i="18" s="1"/>
  <c r="D33" i="18" s="1"/>
  <c r="D77" i="18"/>
  <c r="D122" i="18"/>
  <c r="D39" i="18"/>
  <c r="D38" i="18"/>
  <c r="D32" i="18"/>
  <c r="D87" i="18" s="1"/>
  <c r="D25" i="19"/>
  <c r="D28" i="19" s="1"/>
  <c r="D33" i="19" s="1"/>
  <c r="D38" i="19"/>
  <c r="D77" i="19"/>
  <c r="D32" i="19"/>
  <c r="D122" i="19"/>
  <c r="D39" i="19"/>
  <c r="D31" i="28" l="1"/>
  <c r="D76" i="28"/>
  <c r="D73" i="28"/>
  <c r="D38" i="28"/>
  <c r="D37" i="28"/>
  <c r="D39" i="28" s="1"/>
  <c r="D65" i="28" s="1"/>
  <c r="D122" i="28"/>
  <c r="D25" i="28"/>
  <c r="D27" i="28" s="1"/>
  <c r="D32" i="28" s="1"/>
  <c r="D42" i="28"/>
  <c r="D25" i="29"/>
  <c r="D27" i="29" s="1"/>
  <c r="D32" i="29" s="1"/>
  <c r="D38" i="29"/>
  <c r="D122" i="29"/>
  <c r="D37" i="29"/>
  <c r="D39" i="29" s="1"/>
  <c r="D65" i="29" s="1"/>
  <c r="D76" i="29"/>
  <c r="D31" i="29"/>
  <c r="D73" i="29"/>
  <c r="D31" i="30"/>
  <c r="D37" i="30"/>
  <c r="D39" i="30" s="1"/>
  <c r="D65" i="30" s="1"/>
  <c r="D122" i="30"/>
  <c r="D76" i="30"/>
  <c r="D25" i="30"/>
  <c r="D27" i="30" s="1"/>
  <c r="D32" i="30" s="1"/>
  <c r="D73" i="30"/>
  <c r="D38" i="30"/>
  <c r="D89" i="18"/>
  <c r="D40" i="18"/>
  <c r="D43" i="18" s="1"/>
  <c r="D91" i="18"/>
  <c r="D88" i="18"/>
  <c r="D90" i="18"/>
  <c r="D86" i="18"/>
  <c r="D34" i="18"/>
  <c r="D72" i="18" s="1"/>
  <c r="D73" i="18" s="1"/>
  <c r="D91" i="19"/>
  <c r="D40" i="19"/>
  <c r="D88" i="19"/>
  <c r="D87" i="19"/>
  <c r="D86" i="19"/>
  <c r="D89" i="19"/>
  <c r="D34" i="19"/>
  <c r="D72" i="19" s="1"/>
  <c r="D73" i="19" s="1"/>
  <c r="D90" i="19"/>
  <c r="D90" i="29" l="1"/>
  <c r="D89" i="29"/>
  <c r="D87" i="29"/>
  <c r="D86" i="29"/>
  <c r="D85" i="29"/>
  <c r="D33" i="29"/>
  <c r="D71" i="29" s="1"/>
  <c r="D72" i="29" s="1"/>
  <c r="D88" i="29"/>
  <c r="D91" i="29"/>
  <c r="D47" i="28"/>
  <c r="D51" i="28"/>
  <c r="D50" i="28"/>
  <c r="D48" i="28"/>
  <c r="D46" i="28"/>
  <c r="D45" i="28"/>
  <c r="D49" i="28"/>
  <c r="D44" i="28"/>
  <c r="D87" i="30"/>
  <c r="D86" i="30"/>
  <c r="D33" i="30"/>
  <c r="D71" i="30" s="1"/>
  <c r="D72" i="30" s="1"/>
  <c r="D91" i="30"/>
  <c r="D90" i="30"/>
  <c r="D85" i="30"/>
  <c r="D89" i="30"/>
  <c r="D88" i="30"/>
  <c r="D42" i="30"/>
  <c r="D42" i="29"/>
  <c r="D88" i="28"/>
  <c r="D87" i="28"/>
  <c r="D86" i="28"/>
  <c r="D90" i="28"/>
  <c r="D89" i="28"/>
  <c r="D85" i="28"/>
  <c r="D92" i="28" s="1"/>
  <c r="D33" i="28"/>
  <c r="D71" i="28" s="1"/>
  <c r="D91" i="28"/>
  <c r="D75" i="18"/>
  <c r="D76" i="18" s="1"/>
  <c r="D74" i="18"/>
  <c r="D66" i="18"/>
  <c r="D92" i="18"/>
  <c r="D94" i="18" s="1"/>
  <c r="D66" i="19"/>
  <c r="D43" i="19"/>
  <c r="D92" i="19"/>
  <c r="D94" i="19" s="1"/>
  <c r="D48" i="18"/>
  <c r="D47" i="18"/>
  <c r="D51" i="18"/>
  <c r="D50" i="18"/>
  <c r="D49" i="18"/>
  <c r="D46" i="18"/>
  <c r="D45" i="18"/>
  <c r="D52" i="18"/>
  <c r="D52" i="28" l="1"/>
  <c r="D66" i="28" s="1"/>
  <c r="D68" i="28" s="1"/>
  <c r="D123" i="28" s="1"/>
  <c r="D125" i="28"/>
  <c r="D93" i="28"/>
  <c r="D94" i="28"/>
  <c r="D92" i="30"/>
  <c r="D92" i="29"/>
  <c r="D44" i="29"/>
  <c r="D46" i="29"/>
  <c r="D51" i="29"/>
  <c r="D49" i="29"/>
  <c r="D47" i="29"/>
  <c r="D48" i="29"/>
  <c r="D45" i="29"/>
  <c r="D50" i="29"/>
  <c r="D72" i="28"/>
  <c r="D48" i="30"/>
  <c r="D51" i="30"/>
  <c r="D45" i="30"/>
  <c r="D44" i="30"/>
  <c r="D50" i="30"/>
  <c r="D49" i="30"/>
  <c r="D46" i="30"/>
  <c r="D47" i="30"/>
  <c r="D78" i="18"/>
  <c r="D47" i="19"/>
  <c r="D75" i="19"/>
  <c r="D45" i="19"/>
  <c r="D51" i="19"/>
  <c r="D93" i="18"/>
  <c r="D95" i="18" s="1"/>
  <c r="D125" i="18"/>
  <c r="D46" i="19"/>
  <c r="D49" i="19"/>
  <c r="D52" i="19"/>
  <c r="D48" i="19"/>
  <c r="D50" i="19"/>
  <c r="D74" i="19"/>
  <c r="D93" i="19"/>
  <c r="D95" i="19" s="1"/>
  <c r="D125" i="19"/>
  <c r="D53" i="18"/>
  <c r="D67" i="18" s="1"/>
  <c r="D69" i="18" s="1"/>
  <c r="D74" i="28" l="1"/>
  <c r="D75" i="28" s="1"/>
  <c r="D52" i="30"/>
  <c r="D66" i="30" s="1"/>
  <c r="D68" i="30" s="1"/>
  <c r="D125" i="30"/>
  <c r="D94" i="30"/>
  <c r="D93" i="30"/>
  <c r="D95" i="30" s="1"/>
  <c r="D94" i="29"/>
  <c r="D93" i="29"/>
  <c r="D95" i="29" s="1"/>
  <c r="D125" i="29"/>
  <c r="D77" i="28"/>
  <c r="D95" i="28"/>
  <c r="D52" i="29"/>
  <c r="D66" i="29" s="1"/>
  <c r="D68" i="29" s="1"/>
  <c r="D53" i="19"/>
  <c r="D123" i="18"/>
  <c r="D124" i="28" l="1"/>
  <c r="D127" i="28" s="1"/>
  <c r="D80" i="28"/>
  <c r="D105" i="28" s="1"/>
  <c r="D123" i="29"/>
  <c r="D74" i="29"/>
  <c r="D75" i="29" s="1"/>
  <c r="D77" i="29" s="1"/>
  <c r="D124" i="29" s="1"/>
  <c r="D127" i="29" s="1"/>
  <c r="D123" i="30"/>
  <c r="D74" i="30"/>
  <c r="D75" i="30" s="1"/>
  <c r="D77" i="30" s="1"/>
  <c r="D124" i="30" s="1"/>
  <c r="D127" i="30" s="1"/>
  <c r="D67" i="19"/>
  <c r="D69" i="19" s="1"/>
  <c r="D123" i="19" s="1"/>
  <c r="D76" i="19"/>
  <c r="D78" i="19" s="1"/>
  <c r="D80" i="30" l="1"/>
  <c r="D105" i="30" s="1"/>
  <c r="D80" i="29"/>
  <c r="D105" i="29" s="1"/>
  <c r="D107" i="28"/>
  <c r="D108" i="28"/>
  <c r="D109" i="28" s="1"/>
  <c r="D110" i="28" s="1"/>
  <c r="C78" i="19"/>
  <c r="C124" i="19" s="1"/>
  <c r="C127" i="19" s="1"/>
  <c r="D124" i="19"/>
  <c r="D81" i="19"/>
  <c r="D124" i="18"/>
  <c r="D81" i="18"/>
  <c r="D113" i="28" l="1"/>
  <c r="D114" i="28"/>
  <c r="D115" i="28"/>
  <c r="D116" i="28"/>
  <c r="D112" i="28"/>
  <c r="D107" i="29"/>
  <c r="D108" i="29"/>
  <c r="D107" i="30"/>
  <c r="D109" i="30" s="1"/>
  <c r="D110" i="30" s="1"/>
  <c r="D108" i="30"/>
  <c r="F27" i="16"/>
  <c r="D99" i="18" s="1"/>
  <c r="F14" i="16"/>
  <c r="F7" i="17"/>
  <c r="E108" i="27" s="1"/>
  <c r="D109" i="29" l="1"/>
  <c r="D110" i="29" s="1"/>
  <c r="D112" i="29" s="1"/>
  <c r="D117" i="28"/>
  <c r="D118" i="28" s="1"/>
  <c r="D128" i="28" s="1"/>
  <c r="D129" i="28" s="1"/>
  <c r="D15" i="11" s="1"/>
  <c r="F15" i="11" s="1"/>
  <c r="D115" i="29"/>
  <c r="D116" i="29"/>
  <c r="D116" i="30"/>
  <c r="D115" i="30"/>
  <c r="D114" i="30"/>
  <c r="D113" i="30"/>
  <c r="D112" i="30"/>
  <c r="D117" i="30" s="1"/>
  <c r="D118" i="30" s="1"/>
  <c r="D128" i="30" s="1"/>
  <c r="D129" i="30" s="1"/>
  <c r="D17" i="11" s="1"/>
  <c r="D99" i="19"/>
  <c r="E107" i="27"/>
  <c r="E110" i="27" s="1"/>
  <c r="D101" i="26"/>
  <c r="D102" i="23"/>
  <c r="D102" i="25"/>
  <c r="D102" i="24"/>
  <c r="D100" i="18"/>
  <c r="D102" i="18" s="1"/>
  <c r="D100" i="19"/>
  <c r="D113" i="29" l="1"/>
  <c r="D114" i="29"/>
  <c r="H15" i="11"/>
  <c r="J15" i="11"/>
  <c r="J17" i="11"/>
  <c r="H17" i="11"/>
  <c r="F17" i="11"/>
  <c r="D102" i="19"/>
  <c r="D126" i="19" s="1"/>
  <c r="D127" i="19" s="1"/>
  <c r="E136" i="27"/>
  <c r="E137" i="27" s="1"/>
  <c r="E113" i="27"/>
  <c r="D126" i="18"/>
  <c r="D127" i="18" s="1"/>
  <c r="D105" i="18"/>
  <c r="D126" i="25"/>
  <c r="D127" i="25" s="1"/>
  <c r="D105" i="25"/>
  <c r="D126" i="23"/>
  <c r="D127" i="23" s="1"/>
  <c r="D105" i="23"/>
  <c r="D125" i="26"/>
  <c r="D126" i="26" s="1"/>
  <c r="D104" i="26"/>
  <c r="D126" i="24"/>
  <c r="D127" i="24" s="1"/>
  <c r="D105" i="24"/>
  <c r="D117" i="29" l="1"/>
  <c r="D118" i="29" s="1"/>
  <c r="D128" i="29" s="1"/>
  <c r="D129" i="29" s="1"/>
  <c r="D16" i="11" s="1"/>
  <c r="F16" i="11"/>
  <c r="H16" i="11"/>
  <c r="J16" i="11"/>
  <c r="D105" i="19"/>
  <c r="D108" i="19" s="1"/>
  <c r="E115" i="27"/>
  <c r="E116" i="27"/>
  <c r="D106" i="26"/>
  <c r="D107" i="26"/>
  <c r="D107" i="23"/>
  <c r="D108" i="23"/>
  <c r="D107" i="25"/>
  <c r="D108" i="25"/>
  <c r="D108" i="24"/>
  <c r="D107" i="24"/>
  <c r="D107" i="18"/>
  <c r="D108" i="18"/>
  <c r="D109" i="25" l="1"/>
  <c r="D110" i="25" s="1"/>
  <c r="D116" i="25" s="1"/>
  <c r="D107" i="19"/>
  <c r="D109" i="19" s="1"/>
  <c r="D110" i="19" s="1"/>
  <c r="D112" i="19" s="1"/>
  <c r="E117" i="27"/>
  <c r="E118" i="27" s="1"/>
  <c r="E123" i="27" s="1"/>
  <c r="D109" i="18"/>
  <c r="D110" i="18" s="1"/>
  <c r="D116" i="18" s="1"/>
  <c r="D109" i="24"/>
  <c r="D110" i="24" s="1"/>
  <c r="D114" i="24" s="1"/>
  <c r="D109" i="23"/>
  <c r="D110" i="23" s="1"/>
  <c r="D112" i="23" s="1"/>
  <c r="D108" i="26"/>
  <c r="D109" i="26" s="1"/>
  <c r="D111" i="26" s="1"/>
  <c r="D115" i="25" l="1"/>
  <c r="D114" i="25"/>
  <c r="D112" i="25"/>
  <c r="D113" i="25"/>
  <c r="E121" i="27"/>
  <c r="E122" i="27"/>
  <c r="E120" i="27"/>
  <c r="E124" i="27"/>
  <c r="D115" i="24"/>
  <c r="D115" i="18"/>
  <c r="D115" i="26"/>
  <c r="D114" i="18"/>
  <c r="D113" i="18"/>
  <c r="D112" i="18"/>
  <c r="D114" i="26"/>
  <c r="D113" i="24"/>
  <c r="D112" i="24"/>
  <c r="D116" i="19"/>
  <c r="D116" i="24"/>
  <c r="D113" i="19"/>
  <c r="D115" i="23"/>
  <c r="D114" i="19"/>
  <c r="D114" i="23"/>
  <c r="D115" i="19"/>
  <c r="D116" i="23"/>
  <c r="D113" i="23"/>
  <c r="D113" i="26"/>
  <c r="D112" i="26"/>
  <c r="D117" i="25" l="1"/>
  <c r="D118" i="25" s="1"/>
  <c r="D128" i="25" s="1"/>
  <c r="D129" i="25" s="1"/>
  <c r="D21" i="11" s="1"/>
  <c r="H21" i="11" s="1"/>
  <c r="E125" i="27"/>
  <c r="E126" i="27" s="1"/>
  <c r="E138" i="27" s="1"/>
  <c r="E139" i="27" s="1"/>
  <c r="D117" i="24"/>
  <c r="D118" i="24" s="1"/>
  <c r="D128" i="24" s="1"/>
  <c r="D129" i="24" s="1"/>
  <c r="D20" i="11" s="1"/>
  <c r="J20" i="11" s="1"/>
  <c r="D117" i="18"/>
  <c r="D118" i="18" s="1"/>
  <c r="D128" i="18" s="1"/>
  <c r="D129" i="18" s="1"/>
  <c r="D18" i="11" s="1"/>
  <c r="J18" i="11" s="1"/>
  <c r="D117" i="19"/>
  <c r="D118" i="19" s="1"/>
  <c r="D128" i="19" s="1"/>
  <c r="D129" i="19" s="1"/>
  <c r="D14" i="11" s="1"/>
  <c r="F14" i="11" s="1"/>
  <c r="D117" i="23"/>
  <c r="D118" i="23" s="1"/>
  <c r="D128" i="23" s="1"/>
  <c r="D129" i="23" s="1"/>
  <c r="D19" i="11" s="1"/>
  <c r="H19" i="11" s="1"/>
  <c r="D116" i="26"/>
  <c r="D117" i="26" s="1"/>
  <c r="D127" i="26" s="1"/>
  <c r="D128" i="26" s="1"/>
  <c r="D22" i="11" s="1"/>
  <c r="F22" i="11" s="1"/>
  <c r="J21" i="11" l="1"/>
  <c r="F21" i="11"/>
  <c r="F20" i="11"/>
  <c r="H20" i="11"/>
  <c r="F18" i="11"/>
  <c r="H18" i="11"/>
  <c r="J14" i="11"/>
  <c r="H14" i="11"/>
  <c r="J22" i="11"/>
  <c r="F19" i="11"/>
  <c r="H22" i="11"/>
  <c r="J19" i="11"/>
  <c r="H23" i="11" l="1"/>
  <c r="F23" i="11"/>
  <c r="J23" i="11"/>
</calcChain>
</file>

<file path=xl/sharedStrings.xml><?xml version="1.0" encoding="utf-8"?>
<sst xmlns="http://schemas.openxmlformats.org/spreadsheetml/2006/main" count="2138" uniqueCount="247">
  <si>
    <t>A</t>
  </si>
  <si>
    <t>B</t>
  </si>
  <si>
    <t>C</t>
  </si>
  <si>
    <t>D</t>
  </si>
  <si>
    <t>MÓDULO 1 - COMPOSIÇÃO DA REMUNERAÇÃO</t>
  </si>
  <si>
    <t>E</t>
  </si>
  <si>
    <t>F</t>
  </si>
  <si>
    <t>G</t>
  </si>
  <si>
    <t>H</t>
  </si>
  <si>
    <t>I</t>
  </si>
  <si>
    <t>Outros (especificar)</t>
  </si>
  <si>
    <t>Auxílio Alimentação</t>
  </si>
  <si>
    <t>Assistência Médica (CCT)</t>
  </si>
  <si>
    <t>Uniformes</t>
  </si>
  <si>
    <t>INCRA</t>
  </si>
  <si>
    <t>Salário Educação</t>
  </si>
  <si>
    <t>FGTS</t>
  </si>
  <si>
    <t>SEBRAE</t>
  </si>
  <si>
    <t>Custos Indiretos</t>
  </si>
  <si>
    <t>Lucro</t>
  </si>
  <si>
    <t>QUADRO RESUMO DO CUSTO POR EMPREGADO</t>
  </si>
  <si>
    <t>PLANILHA DE CUSTOS E FORMAÇÃO DE PREÇOS</t>
  </si>
  <si>
    <t>Data de apresentação da proposta (mês/ano)</t>
  </si>
  <si>
    <t xml:space="preserve">Data da apresentação da proposta (dia/mês/ano): </t>
  </si>
  <si>
    <t>Processo nº</t>
  </si>
  <si>
    <t>Licitação nº</t>
  </si>
  <si>
    <t>MÃO DE OBRA VINCULADA À EXECUÇÃO CONTRATUAL</t>
  </si>
  <si>
    <t>Posto Mensal</t>
  </si>
  <si>
    <t>OBSERVAÇÕES</t>
  </si>
  <si>
    <t>No módulo 2 - Insumos de mão de obra o valor informado deverá ser o custo real do insumo (descontado eventualmente pago pelo empregado)</t>
  </si>
  <si>
    <t>No módulo 4 - Encargos sociais e trabalhistas os percentauis incidem sobre a remuneração.</t>
  </si>
  <si>
    <t>Em conformidade com a nova regra para o aviso prévio, definida na Lei nº 12.506/11, os anos subsequentes ao primeiro ano de contrato deverão considerar 03 dias para fins de aviso prévio até o limite de 12 dias.</t>
  </si>
  <si>
    <t>Consoante jurisprudência consolidada do Tribunal de Contas da União, as licitantes deverão abster-se de incluir na planilha de custos e formação de preços os itens relativos à TREEINAMETNO/CAPACITAÇÃO e/ou RECICLAGEM DE PESSOAL E RESERVA TÉCNICA.</t>
  </si>
  <si>
    <t>O licitante deve preencher o item Seguro Acidente de Trabalho e FAP do submódulo 4.1 da planilha de custo e formação de preço com o percentual apresentado no relatório SEFIP/GFIP, que será comprovado mediante a apresentação do relatóro GFIP ou outro documento apto a fazê-lo no momento do envio da proposta adequada ao lance vencedor.</t>
  </si>
  <si>
    <t>O licitante deve elaborar sua proposta e, por conseguinte, sua planilha com base no regime de tributação ao qual estará submetido durante a execução do contrato.</t>
  </si>
  <si>
    <t>IDENTIFICAÇÃO DO SERVIÇO</t>
  </si>
  <si>
    <t>Descrição</t>
  </si>
  <si>
    <t>Carga Horária</t>
  </si>
  <si>
    <t>Salário</t>
  </si>
  <si>
    <t>Item do TR</t>
  </si>
  <si>
    <t>Salário-Base</t>
  </si>
  <si>
    <t>Valor (R$)</t>
  </si>
  <si>
    <t>Item</t>
  </si>
  <si>
    <t>Auxílio Funeral</t>
  </si>
  <si>
    <t>Seguro Acidente de Trabalho e FAP (RAT AJUSTADO - RELATÓRIO SEFIP/GFIP)</t>
  </si>
  <si>
    <t>Submódulo 2.1 - 13º (décimo terceiro) Salário, Férias e Adicional de Férias</t>
  </si>
  <si>
    <t>13º (décimo terceiro) Salário</t>
  </si>
  <si>
    <t>Férias</t>
  </si>
  <si>
    <t>Adicional de Férias</t>
  </si>
  <si>
    <t>Submódulo 2.2 - Encargos Previdenciários (GPS), Fundo de Garantia por Tempo de Serviço (FGTS) e outras contribuições</t>
  </si>
  <si>
    <t>Total do Submódulo 2.1</t>
  </si>
  <si>
    <t>Total do Submódulo 2.2</t>
  </si>
  <si>
    <t>Submódulo 2.3 - Benefícios Mensais e Diários</t>
  </si>
  <si>
    <t>Total do Submódulo 2.3</t>
  </si>
  <si>
    <t>Quadro-Resumo do Módulo 2 - Encargos e Benefícios anuais, mensais e diários</t>
  </si>
  <si>
    <t>2.1</t>
  </si>
  <si>
    <t>2.2</t>
  </si>
  <si>
    <t>2.3</t>
  </si>
  <si>
    <t>GPS, FGTS e outras contribuições</t>
  </si>
  <si>
    <t>Benefícios mensais e diários</t>
  </si>
  <si>
    <t>MÓDULO 3 - PROVISÃO PARA RESCISÃO</t>
  </si>
  <si>
    <t>Aviso Prévio Indenizado</t>
  </si>
  <si>
    <t>Incidência do FGTS sobre o Aviso Prévio Indenizado</t>
  </si>
  <si>
    <t>Multa do FGTS e Contribuição Social sobre o Aviso Prévio Indenizado</t>
  </si>
  <si>
    <t>Aviso Prévio Trabalhado</t>
  </si>
  <si>
    <t>Incidência dos encargos do submódulo 2.2 sobre o Aviso Prévio Trabalhado</t>
  </si>
  <si>
    <t>Multa do FGTS e Contribuição Social sobre o Aviso Prévio Trabalhado</t>
  </si>
  <si>
    <t>Faltas Legais</t>
  </si>
  <si>
    <t>MÓDULO 5 - Insumos Diversos</t>
  </si>
  <si>
    <t>Módulo 6 - Custos Indiretos, Tributos e Lucro</t>
  </si>
  <si>
    <t>TOTAL DO MÓDULO 1</t>
  </si>
  <si>
    <t>TOTAL DO MÓDULO 2</t>
  </si>
  <si>
    <t>TOTAL DO MÓDULO 3</t>
  </si>
  <si>
    <t>TOTAL DO MÓDULO 4</t>
  </si>
  <si>
    <t>TOTAL DO MÓDULO 5</t>
  </si>
  <si>
    <t>C.1. Tributos Federais (especificar)</t>
  </si>
  <si>
    <t>C.2. Tributos Estaduais (especificar)</t>
  </si>
  <si>
    <t>C.3. Tributos Municipais (especificar)</t>
  </si>
  <si>
    <t>TOTAL DO MÓDULO 6</t>
  </si>
  <si>
    <t>Percentual %</t>
  </si>
  <si>
    <t>Mão de obra vinculada à execução contratual (valor por empregado)</t>
  </si>
  <si>
    <t>Módulo 1 - Composição da Remuneração</t>
  </si>
  <si>
    <t>Módulo 2 - Encargos e Benefícios Anuais, Mensais e Diários</t>
  </si>
  <si>
    <t>Módulo 3 - Provisão para Rescisão</t>
  </si>
  <si>
    <t>Módulo 4 - Custo de Reposição do Profissional Ausente</t>
  </si>
  <si>
    <t>Módulo 5 - Insumos Diversos</t>
  </si>
  <si>
    <t>Subtotal (A = B + C + D + E)</t>
  </si>
  <si>
    <t>Valor Total por Empregado</t>
  </si>
  <si>
    <t>Encargos e Benefícios Anuais, Mensais e Diários</t>
  </si>
  <si>
    <t>BASE DE CÁLCULO PARA O MÓDULO 2.2</t>
  </si>
  <si>
    <t>13º (décimo terceiro) salário e adicional de férias</t>
  </si>
  <si>
    <t>C1-A (PIS)</t>
  </si>
  <si>
    <t>C1-B (COFINS)</t>
  </si>
  <si>
    <t>C3.A - (ISS)</t>
  </si>
  <si>
    <t>Tributos (Cálculo por Dentro)</t>
  </si>
  <si>
    <t>Soma dos Tributos</t>
  </si>
  <si>
    <t>BASE DE CÁLCULO PARA O MÓDULO 4</t>
  </si>
  <si>
    <t>BASE DE CÁLCULO PARA O MÓDULO 6</t>
  </si>
  <si>
    <t>Módulo 1 + Módulo 2 + Módulo 3 + Módulo 4 + Módulo 5</t>
  </si>
  <si>
    <t>FATURAMENTO (MT + M6A + M6B)</t>
  </si>
  <si>
    <t>Mão de obra vinculada à execução Contratual: Dedicação Exclusiva</t>
  </si>
  <si>
    <t>Nº de meses de execução contratual: 30 meses</t>
  </si>
  <si>
    <t>PLANILHA DE UNIFORMES</t>
  </si>
  <si>
    <t>Custo Unitário</t>
  </si>
  <si>
    <t>Custo Mensal</t>
  </si>
  <si>
    <t>Qtd.</t>
  </si>
  <si>
    <t>Livro de Ocorrência</t>
  </si>
  <si>
    <t>CUSTO MENSAL DO UNIFORME POR EMPREGADO</t>
  </si>
  <si>
    <t>Materiais e Equipamentos</t>
  </si>
  <si>
    <t>Acidente de Trabalho</t>
  </si>
  <si>
    <t>PLANILHA DE COMPOSIÇÃO DE CUSTOS E FORMAÇÃO DE PREÇOS</t>
  </si>
  <si>
    <t>PLANILHA DE MATERIAIS E EQUIPAMENTOS</t>
  </si>
  <si>
    <t>Intervalo Intrajornada</t>
  </si>
  <si>
    <r>
      <t xml:space="preserve">Identificação do Serviço: </t>
    </r>
    <r>
      <rPr>
        <b/>
        <sz val="12"/>
        <rFont val="Times New Roman"/>
        <family val="1"/>
      </rPr>
      <t>PRESTAÇÃO CONTINUADA DE SERVIÇOS DE CONDUÇÃO DE VEÍCULOS.</t>
    </r>
  </si>
  <si>
    <t>Submódulo 1.1 - Remuneração</t>
  </si>
  <si>
    <t>Gratificação</t>
  </si>
  <si>
    <t>Adicional de Boa Permanência</t>
  </si>
  <si>
    <t>Submódulo 1.2 - Pagamentos sem natureza remuneratória</t>
  </si>
  <si>
    <t>Quadro-Resumo do Módulo 1 - Composição da Remuneração</t>
  </si>
  <si>
    <t>1.1</t>
  </si>
  <si>
    <t>Remuneração</t>
  </si>
  <si>
    <t>1.2</t>
  </si>
  <si>
    <t>Pagamentos sem natureza remuneratória e incidência</t>
  </si>
  <si>
    <t>MÓDULO 2 - Encargos e Benefícios Anuais, Mensais e Diários</t>
  </si>
  <si>
    <t>Total do Submódulo 1.1</t>
  </si>
  <si>
    <t>Total do Submódulo 1.2</t>
  </si>
  <si>
    <t>MÓDULO 4 - CUSTO DE RESPOSIÇÃO DO PROFISSIONAL AUSENTE</t>
  </si>
  <si>
    <t>4.1 - Ausências legais</t>
  </si>
  <si>
    <t>Submódulo 1.1 + Submódulo 2.1</t>
  </si>
  <si>
    <t>Transporte (Quantidade: 52, Valor da Passagem: R$ 3,50) - 6%</t>
  </si>
  <si>
    <t>Assistência Odontológica</t>
  </si>
  <si>
    <t>Seguro de vida</t>
  </si>
  <si>
    <t>INSS (Previdência Social)</t>
  </si>
  <si>
    <t>SESI ou SESC</t>
  </si>
  <si>
    <t>SENAI OU SENAC</t>
  </si>
  <si>
    <t>Licença paternidade / maternidade</t>
  </si>
  <si>
    <t>Auxílio Doença</t>
  </si>
  <si>
    <t>Treinamento</t>
  </si>
  <si>
    <t>Subtotal do Submódulo 4.1</t>
  </si>
  <si>
    <t>Incidência dos encargos do submódulo 2.2 sobre o Módulo 4.1</t>
  </si>
  <si>
    <t>Incidência sobre o Salário Maternidade</t>
  </si>
  <si>
    <t>Submódulo 1.1 + Módulo 2 + Módulo 3</t>
  </si>
  <si>
    <t>Hora extraordinária remunerada com adicional de 50% sobre as horas normais.</t>
  </si>
  <si>
    <t>Hora extraordinária remunerada com adicional de 100% sobre as horas normais.</t>
  </si>
  <si>
    <t>Hora Noturna com adicional de 20% sobre as horas trabalhadas.</t>
  </si>
  <si>
    <t>Diária (Pernoite)</t>
  </si>
  <si>
    <t>Serviço de Motorista Especial para condução de veículos autorizados pela UFSB.</t>
  </si>
  <si>
    <t>Hora</t>
  </si>
  <si>
    <t>Serviço de Motorista I para condução de veículos autorizados pela UFSB.</t>
  </si>
  <si>
    <t>Diária</t>
  </si>
  <si>
    <t>Conjunto de Uniforme completo para o posto de Motorista Especial (Item 01)</t>
  </si>
  <si>
    <t>Preço Unitário</t>
  </si>
  <si>
    <t>Valor Mensal</t>
  </si>
  <si>
    <t>Qtd. Anual</t>
  </si>
  <si>
    <t>Conjunto de Uniforme completo para os postos de Motorista I (Item 05)</t>
  </si>
  <si>
    <t>TOTAL</t>
  </si>
  <si>
    <t>Und. de Medida</t>
  </si>
  <si>
    <t>Valor Unit.</t>
  </si>
  <si>
    <t>Qtd. Mensal</t>
  </si>
  <si>
    <t>Valor Anual</t>
  </si>
  <si>
    <t>Qtd. Total (30 meses)</t>
  </si>
  <si>
    <t>Total</t>
  </si>
  <si>
    <t>Materiais e equipamentos disponibilizados para todos os postos</t>
  </si>
  <si>
    <t>Caneta Esferográfica tinta azul</t>
  </si>
  <si>
    <t>Camisa Social, manga longa, cor azul ou branca, confeccionada em tecido 100% algodão, conforme especificações descrita no item 11.3.3 do Termo de Referência.</t>
  </si>
  <si>
    <t>Camisa Social, manga curta, cor azul ou branca, confeccionada em tecido 100% algodão, conforme especificações do item 11.3.4 do Termo de Referência.</t>
  </si>
  <si>
    <t>Paletó, fino acabamento, corte slim, cor preta, em tecido microfibra ou superior, forrado internamente, inclusive na manga, conforme especificações do item 11.3.1 do Termo de Referência.</t>
  </si>
  <si>
    <t>Gravata em Tecido Jaguard 100% poliester, acabamento de 1ª qualidade, modelo slim, conforme especificações do item 11.3.5 do Termo de Referência.</t>
  </si>
  <si>
    <t>Calça Social, sob medida, corte italiano, fino acabamento, conforme especificações do item 11.3.2 do Termo de Referência.</t>
  </si>
  <si>
    <t>Cinto, modelo social, 100% couro animal, cor preta com fivela lisa na cor prata ou chumbo, conforme especificações do item 11.3.6 do Termo de Referência.</t>
  </si>
  <si>
    <t>Meia Social, tecido 100% poliamida, cano longo, cor preta, conforme especificações do item 11.3.8 do Termo de Referência.</t>
  </si>
  <si>
    <t>Crachá de identificação confeccionado em PVC com cordão de pescoço, conformee especificações do item 11.3.9 do Termo de Referência.</t>
  </si>
  <si>
    <t>Sapato Social (par) tipo esporte fino, em couro legítimo, cor preta, solado de borracha antiderrapante, conforme especificações do item 11.3.7 do Termo de Referência.</t>
  </si>
  <si>
    <t>Prestação dos serviços de Motorisa Especial para a condução de veículos autorizados pela UFSB.</t>
  </si>
  <si>
    <t>Adicional de Antiguidade</t>
  </si>
  <si>
    <t>Participação nos Lucros ou Resultados</t>
  </si>
  <si>
    <t>CUSTO MENSAL COM MATERIAIS E EQUIPAMENTOS POR EMPREGADO</t>
  </si>
  <si>
    <t>Hora Extraordinária com adicional de 50% sobre as horas trabalhadas.</t>
  </si>
  <si>
    <t>Hora Extraordinária com adicional de 100% sobre as horas trabalhadas.</t>
  </si>
  <si>
    <t>Hora Noturna reduzida com adicional de 20% sobre as horas trabalhadas.</t>
  </si>
  <si>
    <t>Diárias (pernoite).</t>
  </si>
  <si>
    <t>DSR sobre Horas Extras</t>
  </si>
  <si>
    <t>Salário Normativo da Categoria Profissional: R$ 1.983,00</t>
  </si>
  <si>
    <t>Ano Acordo, Convenção ou Sentença Normativa em Dissídio Coletivo: 2019/2020</t>
  </si>
  <si>
    <t>Data Base da Categoria (dia/mês/ano): 1º de Maio</t>
  </si>
  <si>
    <t>Auxílio Alimentação (Complemento)</t>
  </si>
  <si>
    <t>44h semanais</t>
  </si>
  <si>
    <t>Memória de Cálculo</t>
  </si>
  <si>
    <t>Salário Normativo da Categoria</t>
  </si>
  <si>
    <t>Categoria profissional: Motorista de veículos pesados com capacidade de carga acima de 18.000 kg</t>
  </si>
  <si>
    <t>Item 7.1.6.2 do TR</t>
  </si>
  <si>
    <t>Previsão na CCT</t>
  </si>
  <si>
    <t>MEMÓRIA DE CÁLCULO PARA PREENCHIMENTO DA PLANILHA DE COMPOSIÇÃO DE CUSTOS</t>
  </si>
  <si>
    <t>Submódulo 1.1</t>
  </si>
  <si>
    <t>Submódulo 1.2</t>
  </si>
  <si>
    <t>Art. 22, Inciso I, da Lei nº 8.212/91.</t>
  </si>
  <si>
    <t>Art. 3º, Inciso I, Decreto n.º 87.043/82.</t>
  </si>
  <si>
    <t>Art. 3º, Lei n.º 8.036/90.</t>
  </si>
  <si>
    <t>RAT x FAP, RAT – 3%</t>
  </si>
  <si>
    <t>Decreto n.º 2.318/86.</t>
  </si>
  <si>
    <t>Art. 8º, Lei n.º 8.029/90 e Lei n.º 8.154/90.</t>
  </si>
  <si>
    <t>Art. 15, Lei nº 8.030/90 e Art. 7º, III, CF.</t>
  </si>
  <si>
    <t>Lei n.º 7.787/89 e DL n.º 1.146/70.</t>
  </si>
  <si>
    <t>Transporte (Quantidade: 52, Valor Unit.: R$ 3,50)</t>
  </si>
  <si>
    <t>Considerado o valor de R$ 3,50 por condução</t>
  </si>
  <si>
    <t>Previsto na CCT</t>
  </si>
  <si>
    <t>Considerado o valor limite de R$ 160,00 com desconto de 30%</t>
  </si>
  <si>
    <t>Submódulo 2.1</t>
  </si>
  <si>
    <t>Submódulo 2.2</t>
  </si>
  <si>
    <t>Submódulo 2.3</t>
  </si>
  <si>
    <t>{[0,05x(1/12)]x100} = 0,42%</t>
  </si>
  <si>
    <t>(1/12)*100 = 8,33%</t>
  </si>
  <si>
    <t>[(1/12)/3*100) = 2,78%</t>
  </si>
  <si>
    <t>0,08 x 0,42 = 0,03%</t>
  </si>
  <si>
    <t>[( 1,00 x 0,08) x 0,50] x 0,05 = 0,20%</t>
  </si>
  <si>
    <t>7/30/12 = 1,94%</t>
  </si>
  <si>
    <t>0,3680 x 0,0194 = 0,72%</t>
  </si>
  <si>
    <t xml:space="preserve">[( 1,00 x 0,08) x 0,50 = 3,20%]/12; </t>
  </si>
  <si>
    <t>Pesquisa de mercado</t>
  </si>
  <si>
    <t>pesquisa de mercado</t>
  </si>
  <si>
    <t>{100-[8,65%*100]/100 = 0,9135</t>
  </si>
  <si>
    <r>
      <rPr>
        <b/>
        <sz val="10"/>
        <color rgb="FF000000"/>
        <rFont val="Times New Roman"/>
        <family val="1"/>
      </rPr>
      <t>Nota 1:</t>
    </r>
    <r>
      <rPr>
        <sz val="10"/>
        <color rgb="FF000000"/>
        <rFont val="Times New Roman"/>
        <family val="1"/>
      </rPr>
      <t xml:space="preserve"> A planilha será calculada considerando o valor mensal do empregado.</t>
    </r>
  </si>
  <si>
    <r>
      <rPr>
        <b/>
        <sz val="10"/>
        <color rgb="FF000000"/>
        <rFont val="Times New Roman"/>
        <family val="1"/>
      </rPr>
      <t xml:space="preserve">Nota 2: </t>
    </r>
    <r>
      <rPr>
        <sz val="10"/>
        <color rgb="FF000000"/>
        <rFont val="Times New Roman"/>
        <family val="1"/>
      </rPr>
      <t>Para composição da planilha de custos deverá ser cosnsiderado o valor do salário previsto na Convenção Coletiva Vigente.</t>
    </r>
  </si>
  <si>
    <r>
      <rPr>
        <b/>
        <sz val="10"/>
        <color rgb="FF000000"/>
        <rFont val="Times New Roman"/>
        <family val="1"/>
      </rPr>
      <t>Nota 3:</t>
    </r>
    <r>
      <rPr>
        <sz val="10"/>
        <color rgb="FF000000"/>
        <rFont val="Times New Roman"/>
        <family val="1"/>
      </rPr>
      <t xml:space="preserve"> O módulo 1.1 refere-se aos pagamentos de natureza remuneratória previstos em convenção ou exigidos pelo órgão gerenciador.</t>
    </r>
  </si>
  <si>
    <r>
      <rPr>
        <b/>
        <sz val="10"/>
        <color rgb="FF000000"/>
        <rFont val="Times New Roman"/>
        <family val="1"/>
      </rPr>
      <t>Nota 4:</t>
    </r>
    <r>
      <rPr>
        <sz val="10"/>
        <color rgb="FF000000"/>
        <rFont val="Times New Roman"/>
        <family val="1"/>
      </rPr>
      <t xml:space="preserve"> O Módulo 1.2 refere-se aos pagamentos sem natureza remuneratória previstos em convenção.</t>
    </r>
  </si>
  <si>
    <r>
      <rPr>
        <b/>
        <sz val="10"/>
        <color rgb="FF000000"/>
        <rFont val="Times New Roman"/>
        <family val="1"/>
      </rPr>
      <t>Nota 5:</t>
    </r>
    <r>
      <rPr>
        <sz val="10"/>
        <color rgb="FF000000"/>
        <rFont val="Times New Roman"/>
        <family val="1"/>
      </rPr>
      <t xml:space="preserve"> Aprovisiona-se o valor correspondente a 1/12 (um doze avos) dos valores referentes à gratificação natalina e adicional de férias.</t>
    </r>
  </si>
  <si>
    <r>
      <rPr>
        <b/>
        <sz val="10"/>
        <color rgb="FF000000"/>
        <rFont val="Times New Roman"/>
        <family val="1"/>
      </rPr>
      <t xml:space="preserve">Nota 6: </t>
    </r>
    <r>
      <rPr>
        <sz val="10"/>
        <color rgb="FF000000"/>
        <rFont val="Times New Roman"/>
        <family val="1"/>
      </rPr>
      <t>O adicional de férias contido no Submódulo 2.1 corresponde a 1/3 (um terço) da remuneração que por sua vez é dividido por 12 (doze) conforme Nota 5.</t>
    </r>
  </si>
  <si>
    <r>
      <rPr>
        <b/>
        <sz val="10"/>
        <color rgb="FF000000"/>
        <rFont val="Times New Roman"/>
        <family val="1"/>
      </rPr>
      <t>Nota 7:</t>
    </r>
    <r>
      <rPr>
        <sz val="10"/>
        <color rgb="FF000000"/>
        <rFont val="Times New Roman"/>
        <family val="1"/>
      </rPr>
      <t xml:space="preserve"> os percentuais dos encargos previdenciários, do FGTS e demais contribuições são aqueles estabelecidos pela legislação vigente.</t>
    </r>
  </si>
  <si>
    <r>
      <rPr>
        <b/>
        <sz val="10"/>
        <color rgb="FF000000"/>
        <rFont val="Times New Roman"/>
        <family val="1"/>
      </rPr>
      <t>Nota 8:</t>
    </r>
    <r>
      <rPr>
        <sz val="10"/>
        <color rgb="FF000000"/>
        <rFont val="Times New Roman"/>
        <family val="1"/>
      </rPr>
      <t xml:space="preserve"> O SAT a depender do grau de risco do serviço irá variar entre 1%, para risco leve, 2% para risco médio e 3% para risco grave, conforme previsto no relagório SEFIP/GFIP.</t>
    </r>
  </si>
  <si>
    <r>
      <rPr>
        <b/>
        <sz val="10"/>
        <color rgb="FF000000"/>
        <rFont val="Times New Roman"/>
        <family val="1"/>
      </rPr>
      <t>Nota 9:</t>
    </r>
    <r>
      <rPr>
        <sz val="10"/>
        <color rgb="FF000000"/>
        <rFont val="Times New Roman"/>
        <family val="1"/>
      </rPr>
      <t xml:space="preserve"> O percentual acumulado do submódulo 2.2 incide sobre o Módulo 1.1 e o Submódulo 2.1.</t>
    </r>
  </si>
  <si>
    <r>
      <rPr>
        <b/>
        <sz val="10"/>
        <color rgb="FF000000"/>
        <rFont val="Times New Roman"/>
        <family val="1"/>
      </rPr>
      <t>Nota 10:</t>
    </r>
    <r>
      <rPr>
        <sz val="10"/>
        <color rgb="FF000000"/>
        <rFont val="Times New Roman"/>
        <family val="1"/>
      </rPr>
      <t xml:space="preserve"> O valor informado deverá ser o custo real do benefício (descontado o valor eventualmente pago pelo empregado)</t>
    </r>
  </si>
  <si>
    <r>
      <rPr>
        <b/>
        <sz val="10"/>
        <color rgb="FF000000"/>
        <rFont val="Times New Roman"/>
        <family val="1"/>
      </rPr>
      <t>Nota 11:</t>
    </r>
    <r>
      <rPr>
        <sz val="10"/>
        <color rgb="FF000000"/>
        <rFont val="Times New Roman"/>
        <family val="1"/>
      </rPr>
      <t xml:space="preserve"> Observar a previsão dos benefícios contidos em Acordos, Convenções e Dissícios Coletivos de Trabalho.</t>
    </r>
  </si>
  <si>
    <r>
      <rPr>
        <b/>
        <sz val="10"/>
        <color rgb="FF000000"/>
        <rFont val="Times New Roman"/>
        <family val="1"/>
      </rPr>
      <t>Nota 12:</t>
    </r>
    <r>
      <rPr>
        <sz val="10"/>
        <color rgb="FF000000"/>
        <rFont val="Times New Roman"/>
        <family val="1"/>
      </rPr>
      <t xml:space="preserve"> A mediana do valor da tarifa de transporte nos municípios de atuação da UFSB é de R$ 3,50. </t>
    </r>
  </si>
  <si>
    <r>
      <rPr>
        <b/>
        <sz val="10"/>
        <color rgb="FF000000"/>
        <rFont val="Times New Roman"/>
        <family val="1"/>
      </rPr>
      <t>Nota 13:</t>
    </r>
    <r>
      <rPr>
        <sz val="10"/>
        <color rgb="FF000000"/>
        <rFont val="Times New Roman"/>
        <family val="1"/>
      </rPr>
      <t xml:space="preserve"> previsão de seguro de vida.</t>
    </r>
  </si>
  <si>
    <r>
      <rPr>
        <b/>
        <sz val="10"/>
        <color rgb="FF000000"/>
        <rFont val="Times New Roman"/>
        <family val="1"/>
      </rPr>
      <t xml:space="preserve">Nota 14: </t>
    </r>
    <r>
      <rPr>
        <sz val="10"/>
        <color rgb="FF000000"/>
        <rFont val="Times New Roman"/>
        <family val="1"/>
      </rPr>
      <t>Auxílio funeral, exameas médicos e treinamento não devem ser provisionados na proposta.</t>
    </r>
  </si>
  <si>
    <r>
      <rPr>
        <b/>
        <sz val="10"/>
        <color rgb="FF000000"/>
        <rFont val="Times New Roman"/>
        <family val="1"/>
      </rPr>
      <t xml:space="preserve">Nota 15: </t>
    </r>
    <r>
      <rPr>
        <sz val="10"/>
        <color rgb="FF000000"/>
        <rFont val="Times New Roman"/>
        <family val="1"/>
      </rPr>
      <t>O módulo 3 deve ser provisionado para o cálculo da proposta.</t>
    </r>
  </si>
  <si>
    <r>
      <rPr>
        <b/>
        <sz val="10"/>
        <color rgb="FF000000"/>
        <rFont val="Times New Roman"/>
        <family val="1"/>
      </rPr>
      <t>Nota 16:</t>
    </r>
    <r>
      <rPr>
        <sz val="10"/>
        <color rgb="FF000000"/>
        <rFont val="Times New Roman"/>
        <family val="1"/>
      </rPr>
      <t xml:space="preserve"> Os itens que contemplam o módulo 4.1 se referem ao custo dos dias trabalhados pelo repositor/substituto, quando o empregado elocado na prestação do serviço estiver ausente, conforme as previsões estabelecidas na legislação.</t>
    </r>
  </si>
  <si>
    <r>
      <rPr>
        <b/>
        <sz val="10"/>
        <color rgb="FF000000"/>
        <rFont val="Times New Roman"/>
        <family val="1"/>
      </rPr>
      <t xml:space="preserve">Nota 17: </t>
    </r>
    <r>
      <rPr>
        <sz val="10"/>
        <color rgb="FF000000"/>
        <rFont val="Times New Roman"/>
        <family val="1"/>
      </rPr>
      <t>Custos Indiretos, Tributos e Lucro por Empregado.</t>
    </r>
  </si>
  <si>
    <r>
      <rPr>
        <b/>
        <sz val="10"/>
        <color rgb="FF000000"/>
        <rFont val="Times New Roman"/>
        <family val="1"/>
      </rPr>
      <t>Nota 18:</t>
    </r>
    <r>
      <rPr>
        <sz val="10"/>
        <color rgb="FF000000"/>
        <rFont val="Times New Roman"/>
        <family val="1"/>
      </rPr>
      <t xml:space="preserve"> o valor referente a tributos é obtido aplicando-se o percentual sobre o valor de faturamento.</t>
    </r>
  </si>
  <si>
    <t>Hora extraordinária remunerada com adicional de 50% sobre as horas normais para o posto de Motorista Especial.</t>
  </si>
  <si>
    <t>Hora extraordinária remunerada com adicional de 100% sobre as horas normais para o posto de Motorista Especial.</t>
  </si>
  <si>
    <t>Hora noturna reduzida com adicional de 20% sobre o valor da hora normal para os postos de Motorista Especial.</t>
  </si>
  <si>
    <t>Prestação dos serviços de Motorista I para a condução de veículos autorizados pela UFSB.</t>
  </si>
  <si>
    <t>Hora extraordinária remunerada com adicional de 50% sobre as horas normais para o posto de Motorista I.</t>
  </si>
  <si>
    <t>Hora extraordinária remunerada com adicional de 100% sobre as horas normais para o posto de Motorista I.</t>
  </si>
  <si>
    <t>Hora noturna reduzida com adicional de 20% sobre o valor da hora normal para os postos de Motorista I.</t>
  </si>
  <si>
    <t>VALOR ESTIMADO TOTAL (escrever o valor por extenso)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</si>
</sst>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%"/>
    <numFmt numFmtId="165" formatCode="#,##0.0000"/>
    <numFmt numFmtId="166" formatCode="&quot;R$&quot;\ #,##0.00"/>
  </numFmts>
  <fonts count="20" x14ac:knownFonts="1">
    <font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sz val="11"/>
      <color rgb="FF000000"/>
      <name val="Calibri"/>
      <family val="2"/>
      <charset val="1"/>
    </font>
    <font>
      <sz val="12"/>
      <name val="Times New Roman"/>
      <family val="1"/>
      <charset val="1"/>
    </font>
    <font>
      <sz val="12"/>
      <name val="Arial"/>
      <family val="2"/>
      <charset val="1"/>
    </font>
    <font>
      <sz val="12"/>
      <name val="Times New Roman"/>
      <family val="1"/>
    </font>
    <font>
      <b/>
      <i/>
      <sz val="12"/>
      <name val="Arial"/>
      <family val="2"/>
      <charset val="1"/>
    </font>
    <font>
      <b/>
      <sz val="16"/>
      <name val="Times New Roman"/>
      <family val="1"/>
      <charset val="1"/>
    </font>
    <font>
      <b/>
      <sz val="12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name val="Times New Roman"/>
      <family val="1"/>
      <charset val="1"/>
    </font>
    <font>
      <b/>
      <sz val="10"/>
      <color rgb="FF000000"/>
      <name val="Times New Roman"/>
      <family val="1"/>
    </font>
    <font>
      <sz val="10"/>
      <color rgb="FF0070C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57">
    <xf numFmtId="0" fontId="0" fillId="0" borderId="0" xfId="0"/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0" fontId="0" fillId="0" borderId="2" xfId="0" applyBorder="1"/>
    <xf numFmtId="0" fontId="1" fillId="0" borderId="2" xfId="0" applyFont="1" applyBorder="1" applyProtection="1"/>
    <xf numFmtId="0" fontId="0" fillId="0" borderId="2" xfId="0" applyBorder="1" applyProtection="1"/>
    <xf numFmtId="0" fontId="0" fillId="0" borderId="4" xfId="0" applyBorder="1"/>
    <xf numFmtId="0" fontId="5" fillId="0" borderId="3" xfId="0" applyFont="1" applyBorder="1" applyAlignment="1">
      <alignment vertical="center"/>
    </xf>
    <xf numFmtId="0" fontId="6" fillId="0" borderId="4" xfId="0" applyFont="1" applyBorder="1"/>
    <xf numFmtId="0" fontId="7" fillId="0" borderId="3" xfId="0" applyFont="1" applyBorder="1" applyAlignment="1" applyProtection="1"/>
    <xf numFmtId="0" fontId="8" fillId="0" borderId="4" xfId="0" applyFont="1" applyBorder="1" applyAlignment="1" applyProtection="1"/>
    <xf numFmtId="0" fontId="1" fillId="0" borderId="4" xfId="0" applyFont="1" applyBorder="1" applyProtection="1"/>
    <xf numFmtId="0" fontId="7" fillId="0" borderId="4" xfId="0" applyFont="1" applyBorder="1" applyAlignment="1" applyProtection="1"/>
    <xf numFmtId="0" fontId="1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/>
    </xf>
    <xf numFmtId="0" fontId="12" fillId="0" borderId="1" xfId="0" applyFont="1" applyBorder="1" applyAlignment="1" applyProtection="1">
      <alignment horizontal="center" vertical="center"/>
    </xf>
    <xf numFmtId="0" fontId="0" fillId="0" borderId="5" xfId="0" applyBorder="1"/>
    <xf numFmtId="0" fontId="1" fillId="0" borderId="5" xfId="0" applyFont="1" applyBorder="1" applyProtection="1"/>
    <xf numFmtId="0" fontId="15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166" fontId="15" fillId="0" borderId="1" xfId="2" applyNumberFormat="1" applyFont="1" applyBorder="1" applyAlignment="1">
      <alignment horizontal="center" vertical="center"/>
    </xf>
    <xf numFmtId="166" fontId="15" fillId="0" borderId="1" xfId="0" applyNumberFormat="1" applyFont="1" applyBorder="1" applyAlignment="1">
      <alignment horizontal="center" vertical="center"/>
    </xf>
    <xf numFmtId="166" fontId="15" fillId="0" borderId="1" xfId="2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43" fontId="13" fillId="0" borderId="1" xfId="3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44" fontId="15" fillId="0" borderId="1" xfId="2" applyFont="1" applyBorder="1" applyAlignment="1">
      <alignment horizontal="right" vertical="center"/>
    </xf>
    <xf numFmtId="44" fontId="11" fillId="3" borderId="1" xfId="2" applyFont="1" applyFill="1" applyBorder="1" applyAlignment="1">
      <alignment horizontal="right"/>
    </xf>
    <xf numFmtId="0" fontId="11" fillId="2" borderId="1" xfId="0" applyFont="1" applyFill="1" applyBorder="1"/>
    <xf numFmtId="44" fontId="15" fillId="0" borderId="1" xfId="2" applyFont="1" applyBorder="1" applyAlignment="1">
      <alignment horizontal="center" vertical="center"/>
    </xf>
    <xf numFmtId="44" fontId="11" fillId="3" borderId="1" xfId="2" applyFont="1" applyFill="1" applyBorder="1" applyAlignment="1">
      <alignment horizontal="center" vertical="center"/>
    </xf>
    <xf numFmtId="10" fontId="3" fillId="0" borderId="0" xfId="0" applyNumberFormat="1" applyFont="1" applyProtection="1"/>
    <xf numFmtId="0" fontId="1" fillId="0" borderId="0" xfId="0" applyFont="1" applyBorder="1" applyProtection="1"/>
    <xf numFmtId="0" fontId="0" fillId="0" borderId="0" xfId="0" applyBorder="1"/>
    <xf numFmtId="0" fontId="0" fillId="0" borderId="0" xfId="0" applyBorder="1" applyProtection="1"/>
    <xf numFmtId="0" fontId="7" fillId="0" borderId="2" xfId="0" applyFont="1" applyBorder="1" applyAlignment="1" applyProtection="1"/>
    <xf numFmtId="0" fontId="7" fillId="0" borderId="7" xfId="0" applyFont="1" applyBorder="1" applyAlignment="1" applyProtection="1"/>
    <xf numFmtId="0" fontId="1" fillId="0" borderId="7" xfId="0" applyFont="1" applyBorder="1" applyProtection="1"/>
    <xf numFmtId="0" fontId="1" fillId="0" borderId="6" xfId="0" applyFont="1" applyBorder="1" applyProtection="1"/>
    <xf numFmtId="0" fontId="12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 applyProtection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vertical="center" wrapText="1"/>
    </xf>
    <xf numFmtId="9" fontId="13" fillId="0" borderId="8" xfId="0" applyNumberFormat="1" applyFont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/>
    </xf>
    <xf numFmtId="0" fontId="12" fillId="2" borderId="8" xfId="0" applyFont="1" applyFill="1" applyBorder="1" applyAlignment="1" applyProtection="1"/>
    <xf numFmtId="0" fontId="13" fillId="0" borderId="8" xfId="0" applyFont="1" applyBorder="1" applyAlignment="1" applyProtection="1">
      <alignment horizontal="center"/>
    </xf>
    <xf numFmtId="0" fontId="13" fillId="0" borderId="8" xfId="0" applyFont="1" applyBorder="1" applyAlignment="1" applyProtection="1"/>
    <xf numFmtId="10" fontId="13" fillId="0" borderId="8" xfId="0" applyNumberFormat="1" applyFont="1" applyBorder="1" applyAlignment="1" applyProtection="1"/>
    <xf numFmtId="10" fontId="12" fillId="3" borderId="8" xfId="0" applyNumberFormat="1" applyFont="1" applyFill="1" applyBorder="1" applyAlignment="1" applyProtection="1"/>
    <xf numFmtId="0" fontId="12" fillId="2" borderId="8" xfId="0" applyFont="1" applyFill="1" applyBorder="1" applyAlignment="1" applyProtection="1">
      <alignment horizontal="center" vertical="center"/>
    </xf>
    <xf numFmtId="4" fontId="12" fillId="3" borderId="8" xfId="0" applyNumberFormat="1" applyFont="1" applyFill="1" applyBorder="1" applyAlignment="1" applyProtection="1">
      <alignment horizontal="right" vertical="center"/>
    </xf>
    <xf numFmtId="0" fontId="13" fillId="0" borderId="8" xfId="0" applyFont="1" applyBorder="1" applyAlignment="1" applyProtection="1">
      <alignment horizontal="center" vertical="center"/>
    </xf>
    <xf numFmtId="0" fontId="13" fillId="0" borderId="8" xfId="0" applyFont="1" applyBorder="1" applyAlignment="1" applyProtection="1">
      <alignment wrapText="1"/>
    </xf>
    <xf numFmtId="10" fontId="13" fillId="0" borderId="8" xfId="0" applyNumberFormat="1" applyFont="1" applyBorder="1" applyAlignment="1" applyProtection="1">
      <alignment vertical="center"/>
    </xf>
    <xf numFmtId="0" fontId="12" fillId="2" borderId="8" xfId="0" applyFont="1" applyFill="1" applyBorder="1" applyAlignment="1" applyProtection="1">
      <alignment horizontal="center"/>
    </xf>
    <xf numFmtId="0" fontId="13" fillId="0" borderId="8" xfId="0" applyFont="1" applyBorder="1" applyAlignment="1">
      <alignment horizontal="center"/>
    </xf>
    <xf numFmtId="0" fontId="13" fillId="0" borderId="8" xfId="0" applyFont="1" applyBorder="1" applyAlignment="1"/>
    <xf numFmtId="0" fontId="13" fillId="0" borderId="8" xfId="0" applyFont="1" applyBorder="1" applyAlignment="1">
      <alignment horizontal="left"/>
    </xf>
    <xf numFmtId="164" fontId="13" fillId="0" borderId="8" xfId="0" applyNumberFormat="1" applyFont="1" applyBorder="1" applyAlignment="1">
      <alignment horizontal="right"/>
    </xf>
    <xf numFmtId="164" fontId="13" fillId="0" borderId="8" xfId="1" applyNumberFormat="1" applyFont="1" applyBorder="1" applyAlignment="1">
      <alignment horizontal="right"/>
    </xf>
    <xf numFmtId="0" fontId="12" fillId="2" borderId="8" xfId="0" applyFont="1" applyFill="1" applyBorder="1" applyAlignment="1" applyProtection="1">
      <alignment wrapText="1"/>
    </xf>
    <xf numFmtId="0" fontId="12" fillId="2" borderId="8" xfId="0" applyFont="1" applyFill="1" applyBorder="1" applyAlignment="1" applyProtection="1">
      <alignment vertical="center" wrapText="1"/>
    </xf>
    <xf numFmtId="0" fontId="12" fillId="0" borderId="8" xfId="0" applyFont="1" applyBorder="1" applyAlignment="1" applyProtection="1"/>
    <xf numFmtId="165" fontId="12" fillId="0" borderId="8" xfId="0" applyNumberFormat="1" applyFont="1" applyBorder="1" applyAlignment="1" applyProtection="1"/>
    <xf numFmtId="164" fontId="13" fillId="0" borderId="8" xfId="0" applyNumberFormat="1" applyFont="1" applyBorder="1" applyAlignment="1" applyProtection="1"/>
    <xf numFmtId="10" fontId="12" fillId="0" borderId="8" xfId="0" applyNumberFormat="1" applyFont="1" applyBorder="1" applyAlignment="1" applyProtection="1"/>
    <xf numFmtId="0" fontId="13" fillId="2" borderId="8" xfId="0" applyFont="1" applyFill="1" applyBorder="1" applyAlignment="1" applyProtection="1">
      <alignment horizontal="center"/>
    </xf>
    <xf numFmtId="10" fontId="13" fillId="2" borderId="8" xfId="0" applyNumberFormat="1" applyFont="1" applyFill="1" applyBorder="1" applyAlignment="1" applyProtection="1"/>
    <xf numFmtId="43" fontId="13" fillId="0" borderId="8" xfId="3" applyFont="1" applyBorder="1" applyAlignment="1" applyProtection="1"/>
    <xf numFmtId="0" fontId="12" fillId="0" borderId="0" xfId="0" applyFont="1" applyFill="1" applyBorder="1" applyAlignment="1">
      <alignment horizontal="right"/>
    </xf>
    <xf numFmtId="4" fontId="12" fillId="0" borderId="0" xfId="0" applyNumberFormat="1" applyFont="1" applyFill="1" applyBorder="1" applyAlignment="1"/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 applyProtection="1">
      <alignment horizontal="center"/>
    </xf>
    <xf numFmtId="0" fontId="13" fillId="0" borderId="10" xfId="0" applyFont="1" applyBorder="1" applyAlignment="1" applyProtection="1"/>
    <xf numFmtId="0" fontId="12" fillId="2" borderId="0" xfId="0" applyFont="1" applyFill="1" applyBorder="1" applyAlignment="1" applyProtection="1"/>
    <xf numFmtId="0" fontId="12" fillId="0" borderId="8" xfId="0" applyFont="1" applyBorder="1" applyAlignment="1">
      <alignment horizontal="left"/>
    </xf>
    <xf numFmtId="0" fontId="12" fillId="2" borderId="0" xfId="0" applyFont="1" applyFill="1" applyBorder="1" applyAlignment="1" applyProtection="1">
      <alignment horizontal="center"/>
    </xf>
    <xf numFmtId="10" fontId="13" fillId="0" borderId="8" xfId="0" applyNumberFormat="1" applyFont="1" applyBorder="1" applyAlignment="1">
      <alignment horizontal="right"/>
    </xf>
    <xf numFmtId="10" fontId="13" fillId="0" borderId="8" xfId="1" applyNumberFormat="1" applyFont="1" applyBorder="1" applyAlignment="1">
      <alignment horizontal="right"/>
    </xf>
    <xf numFmtId="10" fontId="12" fillId="0" borderId="8" xfId="0" applyNumberFormat="1" applyFont="1" applyBorder="1" applyAlignment="1">
      <alignment horizontal="right"/>
    </xf>
    <xf numFmtId="10" fontId="12" fillId="0" borderId="8" xfId="1" applyNumberFormat="1" applyFont="1" applyBorder="1" applyAlignment="1">
      <alignment horizontal="right"/>
    </xf>
    <xf numFmtId="10" fontId="12" fillId="3" borderId="8" xfId="0" applyNumberFormat="1" applyFont="1" applyFill="1" applyBorder="1" applyAlignment="1"/>
    <xf numFmtId="10" fontId="12" fillId="3" borderId="15" xfId="0" applyNumberFormat="1" applyFont="1" applyFill="1" applyBorder="1" applyAlignment="1" applyProtection="1"/>
    <xf numFmtId="0" fontId="13" fillId="0" borderId="13" xfId="0" applyFont="1" applyBorder="1" applyAlignment="1" applyProtection="1">
      <alignment horizontal="center"/>
    </xf>
    <xf numFmtId="0" fontId="13" fillId="0" borderId="15" xfId="0" applyFont="1" applyBorder="1" applyAlignment="1" applyProtection="1"/>
    <xf numFmtId="0" fontId="13" fillId="0" borderId="1" xfId="0" applyFont="1" applyBorder="1" applyAlignment="1">
      <alignment horizontal="center" vertical="center" wrapText="1"/>
    </xf>
    <xf numFmtId="0" fontId="12" fillId="2" borderId="16" xfId="0" applyFont="1" applyFill="1" applyBorder="1" applyAlignment="1" applyProtection="1">
      <alignment horizontal="center" vertical="center" wrapText="1"/>
    </xf>
    <xf numFmtId="43" fontId="13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43" fontId="12" fillId="3" borderId="1" xfId="0" applyNumberFormat="1" applyFont="1" applyFill="1" applyBorder="1" applyAlignment="1">
      <alignment vertical="center"/>
    </xf>
    <xf numFmtId="43" fontId="12" fillId="3" borderId="8" xfId="3" applyFont="1" applyFill="1" applyBorder="1" applyAlignment="1" applyProtection="1"/>
    <xf numFmtId="0" fontId="12" fillId="2" borderId="8" xfId="0" applyFont="1" applyFill="1" applyBorder="1" applyAlignment="1" applyProtection="1">
      <alignment horizontal="center" vertical="center"/>
    </xf>
    <xf numFmtId="43" fontId="13" fillId="0" borderId="8" xfId="3" applyFont="1" applyBorder="1" applyAlignment="1">
      <alignment vertical="center"/>
    </xf>
    <xf numFmtId="43" fontId="13" fillId="0" borderId="8" xfId="3" applyFont="1" applyBorder="1" applyAlignment="1"/>
    <xf numFmtId="43" fontId="12" fillId="3" borderId="8" xfId="3" applyFont="1" applyFill="1" applyBorder="1" applyAlignment="1"/>
    <xf numFmtId="43" fontId="13" fillId="0" borderId="9" xfId="3" applyFont="1" applyBorder="1" applyAlignment="1"/>
    <xf numFmtId="43" fontId="12" fillId="3" borderId="12" xfId="3" applyFont="1" applyFill="1" applyBorder="1" applyAlignment="1"/>
    <xf numFmtId="43" fontId="13" fillId="0" borderId="10" xfId="3" applyFont="1" applyBorder="1" applyAlignment="1" applyProtection="1"/>
    <xf numFmtId="43" fontId="12" fillId="3" borderId="8" xfId="3" applyFont="1" applyFill="1" applyBorder="1" applyAlignment="1" applyProtection="1">
      <alignment horizontal="right" vertical="center"/>
    </xf>
    <xf numFmtId="43" fontId="13" fillId="0" borderId="8" xfId="3" applyFont="1" applyBorder="1" applyAlignment="1" applyProtection="1">
      <alignment horizontal="right" vertical="center"/>
    </xf>
    <xf numFmtId="43" fontId="12" fillId="0" borderId="8" xfId="3" applyFont="1" applyBorder="1" applyAlignment="1">
      <alignment horizontal="right"/>
    </xf>
    <xf numFmtId="43" fontId="13" fillId="0" borderId="8" xfId="3" applyFont="1" applyBorder="1" applyAlignment="1">
      <alignment horizontal="right"/>
    </xf>
    <xf numFmtId="43" fontId="12" fillId="3" borderId="8" xfId="3" applyFont="1" applyFill="1" applyBorder="1" applyAlignment="1">
      <alignment horizontal="right"/>
    </xf>
    <xf numFmtId="43" fontId="12" fillId="0" borderId="8" xfId="3" applyFont="1" applyBorder="1" applyAlignment="1" applyProtection="1"/>
    <xf numFmtId="43" fontId="0" fillId="0" borderId="0" xfId="0" applyNumberFormat="1"/>
    <xf numFmtId="43" fontId="1" fillId="0" borderId="0" xfId="0" applyNumberFormat="1" applyFont="1" applyProtection="1"/>
    <xf numFmtId="0" fontId="18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 applyProtection="1">
      <alignment horizontal="center" vertical="center"/>
    </xf>
    <xf numFmtId="0" fontId="16" fillId="0" borderId="8" xfId="0" applyFont="1" applyBorder="1" applyAlignment="1">
      <alignment horizontal="center" vertical="center"/>
    </xf>
    <xf numFmtId="9" fontId="16" fillId="0" borderId="8" xfId="0" applyNumberFormat="1" applyFont="1" applyBorder="1" applyAlignment="1">
      <alignment horizontal="center" vertical="center"/>
    </xf>
    <xf numFmtId="43" fontId="16" fillId="0" borderId="8" xfId="3" applyFont="1" applyBorder="1" applyAlignment="1">
      <alignment vertical="center"/>
    </xf>
    <xf numFmtId="0" fontId="16" fillId="0" borderId="8" xfId="0" applyFont="1" applyBorder="1" applyAlignment="1">
      <alignment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19" fillId="0" borderId="8" xfId="0" applyFont="1" applyBorder="1" applyAlignment="1">
      <alignment vertical="center" wrapText="1"/>
    </xf>
    <xf numFmtId="43" fontId="16" fillId="0" borderId="8" xfId="3" applyFont="1" applyBorder="1" applyAlignment="1"/>
    <xf numFmtId="43" fontId="18" fillId="2" borderId="8" xfId="3" applyFont="1" applyFill="1" applyBorder="1" applyAlignment="1"/>
    <xf numFmtId="0" fontId="18" fillId="0" borderId="8" xfId="0" applyFont="1" applyFill="1" applyBorder="1" applyAlignment="1">
      <alignment horizontal="right"/>
    </xf>
    <xf numFmtId="4" fontId="18" fillId="0" borderId="8" xfId="0" applyNumberFormat="1" applyFont="1" applyFill="1" applyBorder="1" applyAlignment="1"/>
    <xf numFmtId="0" fontId="18" fillId="2" borderId="8" xfId="0" applyFont="1" applyFill="1" applyBorder="1" applyAlignment="1" applyProtection="1"/>
    <xf numFmtId="0" fontId="18" fillId="2" borderId="8" xfId="0" applyFont="1" applyFill="1" applyBorder="1" applyAlignment="1" applyProtection="1">
      <alignment horizontal="center"/>
    </xf>
    <xf numFmtId="0" fontId="16" fillId="0" borderId="8" xfId="0" applyFont="1" applyBorder="1" applyAlignment="1" applyProtection="1">
      <alignment horizontal="center"/>
    </xf>
    <xf numFmtId="0" fontId="16" fillId="0" borderId="8" xfId="0" applyFont="1" applyBorder="1" applyAlignment="1" applyProtection="1"/>
    <xf numFmtId="0" fontId="19" fillId="0" borderId="8" xfId="0" applyFont="1" applyBorder="1" applyAlignment="1" applyProtection="1"/>
    <xf numFmtId="43" fontId="16" fillId="0" borderId="8" xfId="3" applyFont="1" applyBorder="1" applyAlignment="1" applyProtection="1"/>
    <xf numFmtId="0" fontId="18" fillId="2" borderId="8" xfId="0" applyFont="1" applyFill="1" applyBorder="1" applyAlignment="1" applyProtection="1">
      <alignment horizontal="left" vertical="center" wrapText="1"/>
    </xf>
    <xf numFmtId="10" fontId="16" fillId="0" borderId="8" xfId="0" applyNumberFormat="1" applyFont="1" applyBorder="1" applyAlignment="1" applyProtection="1"/>
    <xf numFmtId="10" fontId="18" fillId="2" borderId="8" xfId="0" applyNumberFormat="1" applyFont="1" applyFill="1" applyBorder="1" applyAlignment="1" applyProtection="1"/>
    <xf numFmtId="43" fontId="18" fillId="2" borderId="8" xfId="3" applyFont="1" applyFill="1" applyBorder="1" applyAlignment="1" applyProtection="1"/>
    <xf numFmtId="43" fontId="18" fillId="2" borderId="8" xfId="3" applyFont="1" applyFill="1" applyBorder="1" applyAlignment="1" applyProtection="1">
      <alignment horizontal="right" vertical="center"/>
    </xf>
    <xf numFmtId="0" fontId="16" fillId="0" borderId="8" xfId="0" applyFont="1" applyBorder="1" applyAlignment="1" applyProtection="1">
      <alignment horizontal="center" vertical="center"/>
    </xf>
    <xf numFmtId="0" fontId="16" fillId="0" borderId="8" xfId="0" applyFont="1" applyBorder="1" applyAlignment="1" applyProtection="1">
      <alignment wrapText="1"/>
    </xf>
    <xf numFmtId="0" fontId="19" fillId="0" borderId="8" xfId="0" applyFont="1" applyBorder="1" applyAlignment="1" applyProtection="1">
      <alignment vertical="center" wrapText="1"/>
    </xf>
    <xf numFmtId="10" fontId="16" fillId="0" borderId="8" xfId="0" applyNumberFormat="1" applyFont="1" applyBorder="1" applyAlignment="1" applyProtection="1">
      <alignment vertical="center"/>
    </xf>
    <xf numFmtId="43" fontId="16" fillId="0" borderId="8" xfId="3" applyFont="1" applyBorder="1" applyAlignment="1" applyProtection="1">
      <alignment horizontal="right" vertical="center"/>
    </xf>
    <xf numFmtId="0" fontId="18" fillId="2" borderId="8" xfId="0" applyFont="1" applyFill="1" applyBorder="1" applyAlignment="1" applyProtection="1">
      <alignment horizontal="right"/>
    </xf>
    <xf numFmtId="0" fontId="16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center"/>
    </xf>
    <xf numFmtId="0" fontId="16" fillId="0" borderId="8" xfId="0" applyFont="1" applyBorder="1" applyAlignment="1"/>
    <xf numFmtId="0" fontId="18" fillId="2" borderId="8" xfId="0" applyFont="1" applyFill="1" applyBorder="1" applyAlignment="1">
      <alignment horizontal="right"/>
    </xf>
    <xf numFmtId="10" fontId="18" fillId="2" borderId="8" xfId="0" applyNumberFormat="1" applyFont="1" applyFill="1" applyBorder="1" applyAlignment="1"/>
    <xf numFmtId="0" fontId="18" fillId="0" borderId="8" xfId="0" applyFont="1" applyBorder="1" applyAlignment="1">
      <alignment horizontal="left"/>
    </xf>
    <xf numFmtId="0" fontId="19" fillId="0" borderId="8" xfId="0" applyFont="1" applyBorder="1" applyAlignment="1">
      <alignment horizontal="left"/>
    </xf>
    <xf numFmtId="10" fontId="18" fillId="0" borderId="8" xfId="0" applyNumberFormat="1" applyFont="1" applyBorder="1" applyAlignment="1">
      <alignment horizontal="right"/>
    </xf>
    <xf numFmtId="43" fontId="18" fillId="0" borderId="8" xfId="3" applyFont="1" applyBorder="1" applyAlignment="1">
      <alignment horizontal="right"/>
    </xf>
    <xf numFmtId="0" fontId="16" fillId="0" borderId="8" xfId="0" applyFont="1" applyBorder="1" applyAlignment="1">
      <alignment horizontal="left"/>
    </xf>
    <xf numFmtId="10" fontId="16" fillId="0" borderId="8" xfId="0" applyNumberFormat="1" applyFont="1" applyBorder="1" applyAlignment="1">
      <alignment horizontal="right"/>
    </xf>
    <xf numFmtId="43" fontId="16" fillId="0" borderId="8" xfId="3" applyFont="1" applyBorder="1" applyAlignment="1">
      <alignment horizontal="right"/>
    </xf>
    <xf numFmtId="0" fontId="16" fillId="0" borderId="8" xfId="0" applyFont="1" applyBorder="1" applyAlignment="1">
      <alignment horizontal="left" wrapText="1"/>
    </xf>
    <xf numFmtId="0" fontId="19" fillId="0" borderId="8" xfId="0" applyFont="1" applyBorder="1" applyAlignment="1">
      <alignment horizontal="left" vertical="center"/>
    </xf>
    <xf numFmtId="10" fontId="16" fillId="0" borderId="8" xfId="1" applyNumberFormat="1" applyFont="1" applyBorder="1" applyAlignment="1">
      <alignment horizontal="right"/>
    </xf>
    <xf numFmtId="10" fontId="18" fillId="0" borderId="8" xfId="1" applyNumberFormat="1" applyFont="1" applyBorder="1" applyAlignment="1">
      <alignment horizontal="right"/>
    </xf>
    <xf numFmtId="0" fontId="18" fillId="2" borderId="8" xfId="0" applyFont="1" applyFill="1" applyBorder="1" applyAlignment="1" applyProtection="1">
      <alignment wrapText="1"/>
    </xf>
    <xf numFmtId="43" fontId="18" fillId="2" borderId="8" xfId="3" applyFont="1" applyFill="1" applyBorder="1" applyAlignment="1">
      <alignment horizontal="right"/>
    </xf>
    <xf numFmtId="0" fontId="18" fillId="2" borderId="8" xfId="0" applyFont="1" applyFill="1" applyBorder="1" applyAlignment="1" applyProtection="1">
      <alignment vertical="center" wrapText="1"/>
    </xf>
    <xf numFmtId="0" fontId="18" fillId="0" borderId="8" xfId="0" applyFont="1" applyBorder="1" applyAlignment="1" applyProtection="1"/>
    <xf numFmtId="165" fontId="18" fillId="0" borderId="8" xfId="0" applyNumberFormat="1" applyFont="1" applyBorder="1" applyAlignment="1" applyProtection="1"/>
    <xf numFmtId="164" fontId="16" fillId="0" borderId="8" xfId="0" applyNumberFormat="1" applyFont="1" applyBorder="1" applyAlignment="1" applyProtection="1"/>
    <xf numFmtId="10" fontId="18" fillId="0" borderId="8" xfId="0" applyNumberFormat="1" applyFont="1" applyBorder="1" applyAlignment="1" applyProtection="1"/>
    <xf numFmtId="43" fontId="18" fillId="0" borderId="8" xfId="3" applyFont="1" applyBorder="1" applyAlignment="1" applyProtection="1"/>
    <xf numFmtId="0" fontId="16" fillId="2" borderId="8" xfId="0" applyFont="1" applyFill="1" applyBorder="1" applyAlignment="1" applyProtection="1">
      <alignment horizontal="center"/>
    </xf>
    <xf numFmtId="10" fontId="16" fillId="2" borderId="8" xfId="0" applyNumberFormat="1" applyFont="1" applyFill="1" applyBorder="1" applyAlignment="1" applyProtection="1"/>
    <xf numFmtId="0" fontId="12" fillId="2" borderId="8" xfId="0" applyFont="1" applyFill="1" applyBorder="1" applyAlignment="1" applyProtection="1">
      <alignment horizontal="center" vertical="center"/>
    </xf>
    <xf numFmtId="0" fontId="12" fillId="2" borderId="8" xfId="0" applyFont="1" applyFill="1" applyBorder="1" applyAlignment="1" applyProtection="1">
      <alignment horizontal="center"/>
    </xf>
    <xf numFmtId="0" fontId="12" fillId="2" borderId="8" xfId="0" applyFont="1" applyFill="1" applyBorder="1" applyAlignment="1">
      <alignment horizontal="left" vertical="center" wrapText="1"/>
    </xf>
    <xf numFmtId="43" fontId="12" fillId="3" borderId="1" xfId="3" applyFont="1" applyFill="1" applyBorder="1" applyAlignment="1">
      <alignment horizontal="right" vertical="center"/>
    </xf>
    <xf numFmtId="0" fontId="18" fillId="2" borderId="8" xfId="0" applyFont="1" applyFill="1" applyBorder="1" applyAlignment="1" applyProtection="1">
      <alignment horizontal="right"/>
    </xf>
    <xf numFmtId="0" fontId="16" fillId="4" borderId="8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 applyProtection="1">
      <alignment horizontal="center" vertical="center"/>
    </xf>
    <xf numFmtId="10" fontId="18" fillId="2" borderId="8" xfId="0" applyNumberFormat="1" applyFont="1" applyFill="1" applyBorder="1" applyAlignment="1" applyProtection="1">
      <alignment horizontal="right" vertical="center"/>
    </xf>
    <xf numFmtId="0" fontId="18" fillId="2" borderId="8" xfId="0" applyFont="1" applyFill="1" applyBorder="1" applyAlignment="1" applyProtection="1">
      <alignment horizontal="center"/>
    </xf>
    <xf numFmtId="0" fontId="18" fillId="2" borderId="8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 applyProtection="1">
      <alignment horizontal="left"/>
    </xf>
    <xf numFmtId="0" fontId="16" fillId="0" borderId="8" xfId="0" applyFont="1" applyBorder="1" applyAlignment="1" applyProtection="1">
      <alignment horizontal="left"/>
    </xf>
    <xf numFmtId="0" fontId="18" fillId="2" borderId="13" xfId="0" applyFont="1" applyFill="1" applyBorder="1" applyAlignment="1" applyProtection="1">
      <alignment horizontal="right"/>
    </xf>
    <xf numFmtId="0" fontId="18" fillId="2" borderId="14" xfId="0" applyFont="1" applyFill="1" applyBorder="1" applyAlignment="1" applyProtection="1">
      <alignment horizontal="right"/>
    </xf>
    <xf numFmtId="0" fontId="18" fillId="2" borderId="15" xfId="0" applyFont="1" applyFill="1" applyBorder="1" applyAlignment="1" applyProtection="1">
      <alignment horizontal="right"/>
    </xf>
    <xf numFmtId="0" fontId="19" fillId="0" borderId="13" xfId="0" applyFont="1" applyBorder="1" applyAlignment="1" applyProtection="1">
      <alignment horizontal="left"/>
    </xf>
    <xf numFmtId="0" fontId="19" fillId="0" borderId="15" xfId="0" applyFont="1" applyBorder="1" applyAlignment="1" applyProtection="1">
      <alignment horizontal="left"/>
    </xf>
    <xf numFmtId="0" fontId="16" fillId="4" borderId="13" xfId="0" applyFont="1" applyFill="1" applyBorder="1" applyAlignment="1">
      <alignment horizontal="left" vertical="center"/>
    </xf>
    <xf numFmtId="0" fontId="16" fillId="4" borderId="14" xfId="0" applyFont="1" applyFill="1" applyBorder="1" applyAlignment="1">
      <alignment horizontal="left" vertical="center"/>
    </xf>
    <xf numFmtId="0" fontId="16" fillId="4" borderId="15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right"/>
    </xf>
    <xf numFmtId="0" fontId="18" fillId="2" borderId="8" xfId="0" applyFont="1" applyFill="1" applyBorder="1" applyAlignment="1" applyProtection="1">
      <alignment horizontal="left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/>
    </xf>
    <xf numFmtId="0" fontId="16" fillId="0" borderId="13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4" borderId="17" xfId="0" applyFont="1" applyFill="1" applyBorder="1" applyAlignment="1">
      <alignment horizontal="left" vertical="center"/>
    </xf>
    <xf numFmtId="0" fontId="16" fillId="4" borderId="18" xfId="0" applyFont="1" applyFill="1" applyBorder="1" applyAlignment="1">
      <alignment horizontal="left" vertical="center"/>
    </xf>
    <xf numFmtId="0" fontId="18" fillId="2" borderId="8" xfId="0" applyFont="1" applyFill="1" applyBorder="1" applyAlignment="1" applyProtection="1">
      <alignment horizontal="left" wrapText="1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left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7" fillId="0" borderId="3" xfId="0" applyFont="1" applyBorder="1" applyAlignment="1" applyProtection="1">
      <alignment horizontal="left" wrapText="1"/>
    </xf>
    <xf numFmtId="0" fontId="7" fillId="0" borderId="4" xfId="0" applyFont="1" applyBorder="1" applyAlignment="1" applyProtection="1">
      <alignment horizontal="left" wrapText="1"/>
    </xf>
    <xf numFmtId="0" fontId="7" fillId="0" borderId="5" xfId="0" applyFont="1" applyBorder="1" applyAlignment="1" applyProtection="1">
      <alignment horizontal="left" wrapText="1"/>
    </xf>
    <xf numFmtId="0" fontId="14" fillId="2" borderId="8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 applyProtection="1">
      <alignment horizontal="left" vertical="center" wrapText="1"/>
    </xf>
    <xf numFmtId="0" fontId="12" fillId="2" borderId="8" xfId="0" applyFont="1" applyFill="1" applyBorder="1" applyAlignment="1" applyProtection="1">
      <alignment horizontal="left" wrapText="1"/>
    </xf>
    <xf numFmtId="0" fontId="12" fillId="3" borderId="12" xfId="0" applyFont="1" applyFill="1" applyBorder="1" applyAlignment="1">
      <alignment horizontal="right"/>
    </xf>
    <xf numFmtId="0" fontId="12" fillId="2" borderId="11" xfId="0" applyFont="1" applyFill="1" applyBorder="1" applyAlignment="1" applyProtection="1">
      <alignment horizontal="center"/>
    </xf>
    <xf numFmtId="0" fontId="12" fillId="3" borderId="8" xfId="0" applyFont="1" applyFill="1" applyBorder="1" applyAlignment="1" applyProtection="1">
      <alignment horizontal="right"/>
    </xf>
    <xf numFmtId="0" fontId="12" fillId="2" borderId="8" xfId="0" applyFont="1" applyFill="1" applyBorder="1" applyAlignment="1" applyProtection="1">
      <alignment horizontal="center" vertical="center"/>
    </xf>
    <xf numFmtId="10" fontId="12" fillId="3" borderId="8" xfId="0" applyNumberFormat="1" applyFont="1" applyFill="1" applyBorder="1" applyAlignment="1" applyProtection="1">
      <alignment horizontal="right" vertical="center"/>
    </xf>
    <xf numFmtId="0" fontId="12" fillId="2" borderId="8" xfId="0" applyFont="1" applyFill="1" applyBorder="1" applyAlignment="1" applyProtection="1">
      <alignment horizontal="center"/>
    </xf>
    <xf numFmtId="0" fontId="12" fillId="3" borderId="13" xfId="0" applyFont="1" applyFill="1" applyBorder="1" applyAlignment="1">
      <alignment horizontal="right"/>
    </xf>
    <xf numFmtId="0" fontId="12" fillId="3" borderId="15" xfId="0" applyFont="1" applyFill="1" applyBorder="1" applyAlignment="1">
      <alignment horizontal="right"/>
    </xf>
    <xf numFmtId="0" fontId="12" fillId="2" borderId="13" xfId="0" applyFont="1" applyFill="1" applyBorder="1" applyAlignment="1" applyProtection="1">
      <alignment horizontal="left"/>
    </xf>
    <xf numFmtId="0" fontId="12" fillId="2" borderId="14" xfId="0" applyFont="1" applyFill="1" applyBorder="1" applyAlignment="1" applyProtection="1">
      <alignment horizontal="left"/>
    </xf>
    <xf numFmtId="0" fontId="12" fillId="2" borderId="15" xfId="0" applyFont="1" applyFill="1" applyBorder="1" applyAlignment="1" applyProtection="1">
      <alignment horizontal="left"/>
    </xf>
    <xf numFmtId="0" fontId="12" fillId="3" borderId="13" xfId="0" applyFont="1" applyFill="1" applyBorder="1" applyAlignment="1" applyProtection="1">
      <alignment horizontal="center"/>
    </xf>
    <xf numFmtId="0" fontId="12" fillId="3" borderId="15" xfId="0" applyFont="1" applyFill="1" applyBorder="1" applyAlignment="1" applyProtection="1">
      <alignment horizontal="center"/>
    </xf>
    <xf numFmtId="0" fontId="13" fillId="0" borderId="8" xfId="0" applyFont="1" applyBorder="1" applyAlignment="1" applyProtection="1">
      <alignment horizontal="left"/>
    </xf>
    <xf numFmtId="0" fontId="12" fillId="3" borderId="13" xfId="0" applyFont="1" applyFill="1" applyBorder="1" applyAlignment="1" applyProtection="1">
      <alignment horizontal="right"/>
    </xf>
    <xf numFmtId="0" fontId="12" fillId="3" borderId="14" xfId="0" applyFont="1" applyFill="1" applyBorder="1" applyAlignment="1" applyProtection="1">
      <alignment horizontal="right"/>
    </xf>
    <xf numFmtId="0" fontId="7" fillId="0" borderId="19" xfId="0" applyFont="1" applyBorder="1" applyAlignment="1" applyProtection="1">
      <alignment horizontal="left"/>
    </xf>
    <xf numFmtId="0" fontId="7" fillId="0" borderId="18" xfId="0" applyFont="1" applyBorder="1" applyAlignment="1" applyProtection="1">
      <alignment horizontal="left"/>
    </xf>
    <xf numFmtId="0" fontId="7" fillId="0" borderId="20" xfId="0" applyFont="1" applyBorder="1" applyAlignment="1" applyProtection="1">
      <alignment horizontal="left"/>
    </xf>
    <xf numFmtId="0" fontId="12" fillId="3" borderId="15" xfId="0" applyFont="1" applyFill="1" applyBorder="1" applyAlignment="1" applyProtection="1">
      <alignment horizontal="right"/>
    </xf>
    <xf numFmtId="0" fontId="15" fillId="0" borderId="1" xfId="0" applyFont="1" applyBorder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right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9" fontId="13" fillId="0" borderId="8" xfId="1" applyFont="1" applyBorder="1" applyAlignment="1" applyProtection="1"/>
    <xf numFmtId="9" fontId="13" fillId="0" borderId="8" xfId="1" applyFont="1" applyBorder="1" applyAlignment="1" applyProtection="1">
      <alignment vertical="center"/>
    </xf>
  </cellXfs>
  <cellStyles count="4">
    <cellStyle name="Moeda" xfId="2" builtinId="4"/>
    <cellStyle name="Normal" xfId="0" builtinId="0"/>
    <cellStyle name="Porcentagem" xfId="1" builtinId="5"/>
    <cellStyle name="Vírgula" xfId="3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190"/>
  <sheetViews>
    <sheetView showGridLines="0" tabSelected="1" topLeftCell="A25" zoomScale="85" zoomScaleNormal="85" zoomScaleSheetLayoutView="100" workbookViewId="0">
      <selection activeCell="J77" sqref="J77"/>
    </sheetView>
  </sheetViews>
  <sheetFormatPr defaultRowHeight="15" x14ac:dyDescent="0.25"/>
  <cols>
    <col min="1" max="1" width="9.42578125" style="45" customWidth="1"/>
    <col min="2" max="2" width="43.28515625" style="5" customWidth="1"/>
    <col min="3" max="3" width="34.7109375" style="5" customWidth="1"/>
    <col min="4" max="4" width="15.140625" style="5" customWidth="1"/>
    <col min="5" max="5" width="23" style="5" customWidth="1"/>
    <col min="6" max="6" width="9.140625" style="5" customWidth="1"/>
    <col min="7" max="994" width="9.140625" style="5"/>
    <col min="995" max="16384" width="9.140625" style="1"/>
  </cols>
  <sheetData>
    <row r="1" spans="1:994" ht="15.75" x14ac:dyDescent="0.25">
      <c r="A1" s="197" t="s">
        <v>192</v>
      </c>
      <c r="B1" s="198"/>
      <c r="C1" s="198"/>
      <c r="D1" s="198"/>
      <c r="E1" s="19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</row>
    <row r="2" spans="1:994" s="2" customFormat="1" ht="12.75" x14ac:dyDescent="0.2">
      <c r="A2" s="203" t="s">
        <v>221</v>
      </c>
      <c r="B2" s="204"/>
      <c r="C2" s="204"/>
      <c r="D2" s="204"/>
      <c r="E2" s="204"/>
    </row>
    <row r="3" spans="1:994" x14ac:dyDescent="0.25">
      <c r="A3" s="200" t="s">
        <v>35</v>
      </c>
      <c r="B3" s="200"/>
      <c r="C3" s="200"/>
      <c r="D3" s="200"/>
      <c r="E3" s="20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</row>
    <row r="4" spans="1:994" x14ac:dyDescent="0.25">
      <c r="A4" s="120" t="s">
        <v>39</v>
      </c>
      <c r="B4" s="121" t="s">
        <v>36</v>
      </c>
      <c r="C4" s="121"/>
      <c r="D4" s="121" t="s">
        <v>37</v>
      </c>
      <c r="E4" s="121" t="s">
        <v>38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</row>
    <row r="5" spans="1:994" ht="31.5" customHeight="1" x14ac:dyDescent="0.25">
      <c r="A5" s="122">
        <v>1</v>
      </c>
      <c r="B5" s="201" t="s">
        <v>173</v>
      </c>
      <c r="C5" s="202"/>
      <c r="D5" s="123" t="s">
        <v>186</v>
      </c>
      <c r="E5" s="124">
        <v>1983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</row>
    <row r="6" spans="1:994" x14ac:dyDescent="0.25">
      <c r="A6" s="192" t="s">
        <v>222</v>
      </c>
      <c r="B6" s="193"/>
      <c r="C6" s="193"/>
      <c r="D6" s="193"/>
      <c r="E6" s="19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</row>
    <row r="7" spans="1:994" x14ac:dyDescent="0.25">
      <c r="A7" s="122"/>
      <c r="B7" s="125"/>
      <c r="C7" s="125"/>
      <c r="D7" s="123"/>
      <c r="E7" s="12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</row>
    <row r="8" spans="1:994" ht="26.25" customHeight="1" x14ac:dyDescent="0.25">
      <c r="A8" s="184" t="s">
        <v>4</v>
      </c>
      <c r="B8" s="184"/>
      <c r="C8" s="184"/>
      <c r="D8" s="184"/>
      <c r="E8" s="18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</row>
    <row r="9" spans="1:994" ht="26.25" customHeight="1" x14ac:dyDescent="0.25">
      <c r="A9" s="196" t="s">
        <v>114</v>
      </c>
      <c r="B9" s="196"/>
      <c r="C9" s="196"/>
      <c r="D9" s="196"/>
      <c r="E9" s="19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</row>
    <row r="10" spans="1:994" ht="15.75" customHeight="1" x14ac:dyDescent="0.25">
      <c r="A10" s="120" t="s">
        <v>42</v>
      </c>
      <c r="B10" s="126" t="s">
        <v>36</v>
      </c>
      <c r="C10" s="126" t="s">
        <v>187</v>
      </c>
      <c r="D10" s="121" t="s">
        <v>79</v>
      </c>
      <c r="E10" s="120" t="s">
        <v>41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</row>
    <row r="11" spans="1:994" ht="15.75" customHeight="1" x14ac:dyDescent="0.25">
      <c r="A11" s="122" t="s">
        <v>0</v>
      </c>
      <c r="B11" s="125" t="s">
        <v>40</v>
      </c>
      <c r="C11" s="127" t="s">
        <v>188</v>
      </c>
      <c r="D11" s="122"/>
      <c r="E11" s="128">
        <f>E5</f>
        <v>1983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</row>
    <row r="12" spans="1:994" ht="15.75" customHeight="1" x14ac:dyDescent="0.25">
      <c r="A12" s="122" t="s">
        <v>1</v>
      </c>
      <c r="B12" s="125" t="s">
        <v>115</v>
      </c>
      <c r="C12" s="127" t="s">
        <v>190</v>
      </c>
      <c r="D12" s="123">
        <v>0.15</v>
      </c>
      <c r="E12" s="128">
        <f>ROUND((D12*E5),2)</f>
        <v>297.45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</row>
    <row r="13" spans="1:994" s="2" customFormat="1" ht="15.75" customHeight="1" x14ac:dyDescent="0.2">
      <c r="A13" s="122" t="s">
        <v>2</v>
      </c>
      <c r="B13" s="125" t="s">
        <v>10</v>
      </c>
      <c r="C13" s="125"/>
      <c r="D13" s="122"/>
      <c r="E13" s="128"/>
    </row>
    <row r="14" spans="1:994" s="2" customFormat="1" ht="15.75" customHeight="1" x14ac:dyDescent="0.2">
      <c r="A14" s="195" t="s">
        <v>124</v>
      </c>
      <c r="B14" s="195"/>
      <c r="C14" s="195"/>
      <c r="D14" s="195"/>
      <c r="E14" s="129">
        <f>ROUND(SUM(E11:E13),2)</f>
        <v>2280.4499999999998</v>
      </c>
    </row>
    <row r="15" spans="1:994" x14ac:dyDescent="0.25">
      <c r="A15" s="192" t="s">
        <v>223</v>
      </c>
      <c r="B15" s="193"/>
      <c r="C15" s="193"/>
      <c r="D15" s="193"/>
      <c r="E15" s="19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</row>
    <row r="16" spans="1:994" x14ac:dyDescent="0.25">
      <c r="A16" s="122"/>
      <c r="B16" s="125"/>
      <c r="C16" s="125"/>
      <c r="D16" s="123"/>
      <c r="E16" s="12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</row>
    <row r="17" spans="1:993" ht="26.25" customHeight="1" x14ac:dyDescent="0.25">
      <c r="A17" s="196" t="s">
        <v>117</v>
      </c>
      <c r="B17" s="196"/>
      <c r="C17" s="196"/>
      <c r="D17" s="196"/>
      <c r="E17" s="19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</row>
    <row r="18" spans="1:993" ht="15.75" customHeight="1" x14ac:dyDescent="0.25">
      <c r="A18" s="120" t="s">
        <v>42</v>
      </c>
      <c r="B18" s="126" t="s">
        <v>36</v>
      </c>
      <c r="C18" s="126"/>
      <c r="D18" s="121" t="s">
        <v>79</v>
      </c>
      <c r="E18" s="120" t="s">
        <v>41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</row>
    <row r="19" spans="1:993" ht="15.75" customHeight="1" x14ac:dyDescent="0.25">
      <c r="A19" s="122" t="s">
        <v>0</v>
      </c>
      <c r="B19" s="125" t="s">
        <v>174</v>
      </c>
      <c r="C19" s="127" t="s">
        <v>191</v>
      </c>
      <c r="D19" s="123">
        <v>0.05</v>
      </c>
      <c r="E19" s="128">
        <f>ROUND(D19*E14,2)</f>
        <v>114.02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</row>
    <row r="20" spans="1:993" ht="15.75" customHeight="1" x14ac:dyDescent="0.25">
      <c r="A20" s="122" t="s">
        <v>1</v>
      </c>
      <c r="B20" s="125" t="s">
        <v>175</v>
      </c>
      <c r="C20" s="127" t="s">
        <v>191</v>
      </c>
      <c r="D20" s="123"/>
      <c r="E20" s="128">
        <f>326/12</f>
        <v>27.166666666666668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</row>
    <row r="21" spans="1:993" s="2" customFormat="1" ht="15.75" customHeight="1" x14ac:dyDescent="0.2">
      <c r="A21" s="122" t="s">
        <v>2</v>
      </c>
      <c r="B21" s="125" t="s">
        <v>10</v>
      </c>
      <c r="C21" s="125"/>
      <c r="D21" s="122"/>
      <c r="E21" s="128"/>
    </row>
    <row r="22" spans="1:993" s="2" customFormat="1" ht="15.75" customHeight="1" x14ac:dyDescent="0.2">
      <c r="A22" s="195" t="s">
        <v>125</v>
      </c>
      <c r="B22" s="195"/>
      <c r="C22" s="195"/>
      <c r="D22" s="195"/>
      <c r="E22" s="129">
        <f>ROUND(SUM(E19:E21),2)</f>
        <v>141.19</v>
      </c>
    </row>
    <row r="23" spans="1:993" x14ac:dyDescent="0.25">
      <c r="A23" s="192" t="s">
        <v>224</v>
      </c>
      <c r="B23" s="193"/>
      <c r="C23" s="193"/>
      <c r="D23" s="193"/>
      <c r="E23" s="19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</row>
    <row r="24" spans="1:993" s="2" customFormat="1" ht="15.75" customHeight="1" x14ac:dyDescent="0.2">
      <c r="A24" s="130"/>
      <c r="B24" s="130"/>
      <c r="C24" s="130"/>
      <c r="D24" s="130"/>
      <c r="E24" s="131"/>
    </row>
    <row r="25" spans="1:993" x14ac:dyDescent="0.25">
      <c r="A25" s="183" t="s">
        <v>118</v>
      </c>
      <c r="B25" s="183"/>
      <c r="C25" s="183"/>
      <c r="D25" s="183"/>
      <c r="E25" s="18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</row>
    <row r="26" spans="1:993" x14ac:dyDescent="0.25">
      <c r="A26" s="132" t="s">
        <v>42</v>
      </c>
      <c r="B26" s="132" t="s">
        <v>88</v>
      </c>
      <c r="C26" s="132"/>
      <c r="D26" s="132"/>
      <c r="E26" s="133" t="s">
        <v>41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</row>
    <row r="27" spans="1:993" x14ac:dyDescent="0.25">
      <c r="A27" s="134" t="s">
        <v>119</v>
      </c>
      <c r="B27" s="135" t="s">
        <v>120</v>
      </c>
      <c r="C27" s="136" t="s">
        <v>193</v>
      </c>
      <c r="D27" s="135"/>
      <c r="E27" s="137">
        <f>E14</f>
        <v>2280.4499999999998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</row>
    <row r="28" spans="1:993" x14ac:dyDescent="0.25">
      <c r="A28" s="134" t="s">
        <v>121</v>
      </c>
      <c r="B28" s="135" t="s">
        <v>122</v>
      </c>
      <c r="C28" s="136" t="s">
        <v>194</v>
      </c>
      <c r="D28" s="135"/>
      <c r="E28" s="137">
        <f>E22</f>
        <v>141.19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</row>
    <row r="29" spans="1:993" x14ac:dyDescent="0.25">
      <c r="A29" s="195" t="s">
        <v>70</v>
      </c>
      <c r="B29" s="195"/>
      <c r="C29" s="195"/>
      <c r="D29" s="195"/>
      <c r="E29" s="129">
        <f>SUM(E27:E28)</f>
        <v>2421.64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</row>
    <row r="30" spans="1:993" s="2" customFormat="1" ht="15.75" customHeight="1" x14ac:dyDescent="0.2">
      <c r="A30" s="130"/>
      <c r="B30" s="130"/>
      <c r="C30" s="130"/>
      <c r="D30" s="130"/>
      <c r="E30" s="131"/>
    </row>
    <row r="31" spans="1:993" s="2" customFormat="1" ht="25.5" customHeight="1" x14ac:dyDescent="0.2">
      <c r="A31" s="184" t="s">
        <v>123</v>
      </c>
      <c r="B31" s="184"/>
      <c r="C31" s="184"/>
      <c r="D31" s="184"/>
      <c r="E31" s="184"/>
    </row>
    <row r="32" spans="1:993" s="2" customFormat="1" ht="31.5" customHeight="1" x14ac:dyDescent="0.2">
      <c r="A32" s="196" t="s">
        <v>45</v>
      </c>
      <c r="B32" s="196"/>
      <c r="C32" s="138"/>
      <c r="D32" s="121" t="s">
        <v>79</v>
      </c>
      <c r="E32" s="121" t="s">
        <v>41</v>
      </c>
    </row>
    <row r="33" spans="1:993" s="2" customFormat="1" ht="15.75" customHeight="1" x14ac:dyDescent="0.2">
      <c r="A33" s="134" t="s">
        <v>0</v>
      </c>
      <c r="B33" s="135" t="s">
        <v>46</v>
      </c>
      <c r="C33" s="136" t="s">
        <v>211</v>
      </c>
      <c r="D33" s="139">
        <v>8.3299999999999999E-2</v>
      </c>
      <c r="E33" s="137">
        <f>ROUND(($E$14*D33),2)</f>
        <v>189.96</v>
      </c>
    </row>
    <row r="34" spans="1:993" s="2" customFormat="1" ht="15.75" customHeight="1" x14ac:dyDescent="0.2">
      <c r="A34" s="134" t="s">
        <v>1</v>
      </c>
      <c r="B34" s="135" t="s">
        <v>48</v>
      </c>
      <c r="C34" s="136" t="s">
        <v>212</v>
      </c>
      <c r="D34" s="139">
        <f>1/12/3</f>
        <v>2.7777777777777776E-2</v>
      </c>
      <c r="E34" s="137">
        <f>ROUND(($E$14*D34),2)</f>
        <v>63.35</v>
      </c>
    </row>
    <row r="35" spans="1:993" s="2" customFormat="1" ht="15.75" customHeight="1" x14ac:dyDescent="0.2">
      <c r="A35" s="187" t="s">
        <v>50</v>
      </c>
      <c r="B35" s="188"/>
      <c r="C35" s="189"/>
      <c r="D35" s="140">
        <f>SUM(D33:D34)</f>
        <v>0.11107777777777778</v>
      </c>
      <c r="E35" s="141">
        <f>ROUND(SUM(E33:E34),2)</f>
        <v>253.31</v>
      </c>
    </row>
    <row r="36" spans="1:993" x14ac:dyDescent="0.25">
      <c r="A36" s="192" t="s">
        <v>225</v>
      </c>
      <c r="B36" s="193"/>
      <c r="C36" s="193"/>
      <c r="D36" s="193"/>
      <c r="E36" s="19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</row>
    <row r="37" spans="1:993" ht="30.75" customHeight="1" x14ac:dyDescent="0.25">
      <c r="A37" s="180" t="s">
        <v>226</v>
      </c>
      <c r="B37" s="180"/>
      <c r="C37" s="180"/>
      <c r="D37" s="180"/>
      <c r="E37" s="180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</row>
    <row r="38" spans="1:993" s="2" customFormat="1" ht="15.75" customHeight="1" x14ac:dyDescent="0.2">
      <c r="A38" s="130"/>
      <c r="B38" s="130"/>
      <c r="C38" s="130"/>
      <c r="D38" s="130"/>
      <c r="E38" s="131"/>
    </row>
    <row r="39" spans="1:993" s="2" customFormat="1" ht="25.5" customHeight="1" x14ac:dyDescent="0.2">
      <c r="A39" s="181" t="s">
        <v>89</v>
      </c>
      <c r="B39" s="181"/>
      <c r="C39" s="181"/>
      <c r="D39" s="181"/>
      <c r="E39" s="181"/>
    </row>
    <row r="40" spans="1:993" s="2" customFormat="1" ht="25.5" customHeight="1" x14ac:dyDescent="0.2">
      <c r="A40" s="182" t="s">
        <v>128</v>
      </c>
      <c r="B40" s="182"/>
      <c r="C40" s="182"/>
      <c r="D40" s="182"/>
      <c r="E40" s="142">
        <f>E14+E35</f>
        <v>2533.7599999999998</v>
      </c>
    </row>
    <row r="41" spans="1:993" s="2" customFormat="1" ht="31.5" customHeight="1" x14ac:dyDescent="0.2">
      <c r="A41" s="196" t="s">
        <v>49</v>
      </c>
      <c r="B41" s="196"/>
      <c r="C41" s="138"/>
      <c r="D41" s="121" t="s">
        <v>79</v>
      </c>
      <c r="E41" s="121" t="s">
        <v>41</v>
      </c>
    </row>
    <row r="42" spans="1:993" s="2" customFormat="1" ht="15.75" customHeight="1" x14ac:dyDescent="0.2">
      <c r="A42" s="134" t="s">
        <v>0</v>
      </c>
      <c r="B42" s="135" t="s">
        <v>132</v>
      </c>
      <c r="C42" s="136" t="s">
        <v>195</v>
      </c>
      <c r="D42" s="139">
        <v>0.2</v>
      </c>
      <c r="E42" s="137">
        <f t="shared" ref="E42:E49" si="0">ROUND(($E$40*D42),2)</f>
        <v>506.75</v>
      </c>
    </row>
    <row r="43" spans="1:993" s="2" customFormat="1" ht="15.75" customHeight="1" x14ac:dyDescent="0.2">
      <c r="A43" s="134" t="s">
        <v>1</v>
      </c>
      <c r="B43" s="135" t="s">
        <v>133</v>
      </c>
      <c r="C43" s="136" t="s">
        <v>197</v>
      </c>
      <c r="D43" s="139">
        <v>1.4999999999999999E-2</v>
      </c>
      <c r="E43" s="137">
        <f t="shared" si="0"/>
        <v>38.01</v>
      </c>
    </row>
    <row r="44" spans="1:993" s="2" customFormat="1" ht="15.75" customHeight="1" x14ac:dyDescent="0.2">
      <c r="A44" s="134" t="s">
        <v>0</v>
      </c>
      <c r="B44" s="135" t="s">
        <v>134</v>
      </c>
      <c r="C44" s="136" t="s">
        <v>199</v>
      </c>
      <c r="D44" s="139">
        <v>0.01</v>
      </c>
      <c r="E44" s="137">
        <f t="shared" si="0"/>
        <v>25.34</v>
      </c>
    </row>
    <row r="45" spans="1:993" s="2" customFormat="1" ht="15.75" customHeight="1" x14ac:dyDescent="0.2">
      <c r="A45" s="134" t="s">
        <v>1</v>
      </c>
      <c r="B45" s="135" t="s">
        <v>14</v>
      </c>
      <c r="C45" s="136" t="s">
        <v>202</v>
      </c>
      <c r="D45" s="139">
        <v>2E-3</v>
      </c>
      <c r="E45" s="137">
        <f t="shared" si="0"/>
        <v>5.07</v>
      </c>
    </row>
    <row r="46" spans="1:993" s="2" customFormat="1" ht="15.75" customHeight="1" x14ac:dyDescent="0.2">
      <c r="A46" s="134" t="s">
        <v>0</v>
      </c>
      <c r="B46" s="135" t="s">
        <v>15</v>
      </c>
      <c r="C46" s="136" t="s">
        <v>196</v>
      </c>
      <c r="D46" s="139">
        <v>2.5000000000000001E-2</v>
      </c>
      <c r="E46" s="137">
        <f t="shared" si="0"/>
        <v>63.34</v>
      </c>
    </row>
    <row r="47" spans="1:993" s="2" customFormat="1" ht="15.75" customHeight="1" x14ac:dyDescent="0.2">
      <c r="A47" s="134" t="s">
        <v>1</v>
      </c>
      <c r="B47" s="135" t="s">
        <v>16</v>
      </c>
      <c r="C47" s="136" t="s">
        <v>201</v>
      </c>
      <c r="D47" s="139">
        <v>0.08</v>
      </c>
      <c r="E47" s="137">
        <f t="shared" si="0"/>
        <v>202.7</v>
      </c>
    </row>
    <row r="48" spans="1:993" s="2" customFormat="1" ht="31.5" customHeight="1" x14ac:dyDescent="0.2">
      <c r="A48" s="143" t="s">
        <v>0</v>
      </c>
      <c r="B48" s="144" t="s">
        <v>44</v>
      </c>
      <c r="C48" s="145" t="s">
        <v>198</v>
      </c>
      <c r="D48" s="146">
        <v>0.03</v>
      </c>
      <c r="E48" s="147">
        <f t="shared" si="0"/>
        <v>76.010000000000005</v>
      </c>
    </row>
    <row r="49" spans="1:993" s="2" customFormat="1" ht="15.75" customHeight="1" x14ac:dyDescent="0.2">
      <c r="A49" s="134" t="s">
        <v>1</v>
      </c>
      <c r="B49" s="135" t="s">
        <v>17</v>
      </c>
      <c r="C49" s="136" t="s">
        <v>200</v>
      </c>
      <c r="D49" s="139">
        <v>6.0000000000000001E-3</v>
      </c>
      <c r="E49" s="137">
        <f t="shared" si="0"/>
        <v>15.2</v>
      </c>
    </row>
    <row r="50" spans="1:993" s="2" customFormat="1" ht="15.75" customHeight="1" x14ac:dyDescent="0.2">
      <c r="A50" s="179" t="s">
        <v>51</v>
      </c>
      <c r="B50" s="179"/>
      <c r="C50" s="148"/>
      <c r="D50" s="140">
        <f>SUM(D42:D49)</f>
        <v>0.3680000000000001</v>
      </c>
      <c r="E50" s="141">
        <f>SUM(E42:E49)</f>
        <v>932.42000000000007</v>
      </c>
    </row>
    <row r="51" spans="1:993" x14ac:dyDescent="0.25">
      <c r="A51" s="192" t="s">
        <v>227</v>
      </c>
      <c r="B51" s="193"/>
      <c r="C51" s="193"/>
      <c r="D51" s="193"/>
      <c r="E51" s="19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</row>
    <row r="52" spans="1:993" ht="30.75" customHeight="1" x14ac:dyDescent="0.25">
      <c r="A52" s="180" t="s">
        <v>228</v>
      </c>
      <c r="B52" s="180"/>
      <c r="C52" s="180"/>
      <c r="D52" s="180"/>
      <c r="E52" s="18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</row>
    <row r="53" spans="1:993" x14ac:dyDescent="0.25">
      <c r="A53" s="192" t="s">
        <v>229</v>
      </c>
      <c r="B53" s="193"/>
      <c r="C53" s="193"/>
      <c r="D53" s="193"/>
      <c r="E53" s="19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</row>
    <row r="54" spans="1:993" x14ac:dyDescent="0.25">
      <c r="A54" s="149"/>
      <c r="B54" s="125"/>
      <c r="C54" s="125"/>
      <c r="D54" s="123"/>
      <c r="E54" s="12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</row>
    <row r="55" spans="1:993" s="2" customFormat="1" ht="15.75" customHeight="1" x14ac:dyDescent="0.2">
      <c r="A55" s="205" t="s">
        <v>52</v>
      </c>
      <c r="B55" s="205"/>
      <c r="C55" s="205"/>
      <c r="D55" s="205"/>
      <c r="E55" s="133" t="s">
        <v>41</v>
      </c>
    </row>
    <row r="56" spans="1:993" s="2" customFormat="1" ht="12.75" x14ac:dyDescent="0.2">
      <c r="A56" s="134" t="s">
        <v>0</v>
      </c>
      <c r="B56" s="135" t="s">
        <v>203</v>
      </c>
      <c r="C56" s="136" t="s">
        <v>204</v>
      </c>
      <c r="D56" s="135"/>
      <c r="E56" s="137">
        <f>ROUND(((3.5*52)-(6%*E5)),2)</f>
        <v>63.02</v>
      </c>
    </row>
    <row r="57" spans="1:993" s="2" customFormat="1" ht="12.75" x14ac:dyDescent="0.2">
      <c r="A57" s="134" t="s">
        <v>1</v>
      </c>
      <c r="B57" s="135" t="s">
        <v>11</v>
      </c>
      <c r="C57" s="190" t="s">
        <v>205</v>
      </c>
      <c r="D57" s="191"/>
      <c r="E57" s="137">
        <f>ROUND((14.7*22),2)</f>
        <v>323.39999999999998</v>
      </c>
    </row>
    <row r="58" spans="1:993" s="2" customFormat="1" ht="12.75" x14ac:dyDescent="0.2">
      <c r="A58" s="134" t="s">
        <v>2</v>
      </c>
      <c r="B58" s="135" t="s">
        <v>12</v>
      </c>
      <c r="C58" s="190" t="s">
        <v>206</v>
      </c>
      <c r="D58" s="191"/>
      <c r="E58" s="137">
        <v>112</v>
      </c>
      <c r="H58" s="119"/>
    </row>
    <row r="59" spans="1:993" s="2" customFormat="1" ht="12.75" x14ac:dyDescent="0.2">
      <c r="A59" s="134" t="s">
        <v>3</v>
      </c>
      <c r="B59" s="135" t="s">
        <v>130</v>
      </c>
      <c r="C59" s="135"/>
      <c r="D59" s="135"/>
      <c r="E59" s="137"/>
    </row>
    <row r="60" spans="1:993" s="2" customFormat="1" ht="12.75" x14ac:dyDescent="0.2">
      <c r="A60" s="134" t="s">
        <v>5</v>
      </c>
      <c r="B60" s="135" t="s">
        <v>131</v>
      </c>
      <c r="C60" s="135"/>
      <c r="D60" s="135"/>
      <c r="E60" s="137"/>
    </row>
    <row r="61" spans="1:993" s="2" customFormat="1" ht="12.75" x14ac:dyDescent="0.2">
      <c r="A61" s="150" t="s">
        <v>6</v>
      </c>
      <c r="B61" s="151" t="s">
        <v>43</v>
      </c>
      <c r="C61" s="151"/>
      <c r="D61" s="135"/>
      <c r="E61" s="137"/>
    </row>
    <row r="62" spans="1:993" x14ac:dyDescent="0.25">
      <c r="A62" s="150" t="s">
        <v>7</v>
      </c>
      <c r="B62" s="151" t="s">
        <v>10</v>
      </c>
      <c r="C62" s="151"/>
      <c r="D62" s="151"/>
      <c r="E62" s="128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</row>
    <row r="63" spans="1:993" x14ac:dyDescent="0.25">
      <c r="A63" s="195" t="s">
        <v>53</v>
      </c>
      <c r="B63" s="195"/>
      <c r="C63" s="195"/>
      <c r="D63" s="195"/>
      <c r="E63" s="129">
        <f>SUM(E56:E62)</f>
        <v>498.41999999999996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</row>
    <row r="64" spans="1:993" x14ac:dyDescent="0.25">
      <c r="A64" s="192" t="s">
        <v>230</v>
      </c>
      <c r="B64" s="193"/>
      <c r="C64" s="193"/>
      <c r="D64" s="193"/>
      <c r="E64" s="19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</row>
    <row r="65" spans="1:993" x14ac:dyDescent="0.25">
      <c r="A65" s="192" t="s">
        <v>231</v>
      </c>
      <c r="B65" s="193"/>
      <c r="C65" s="193"/>
      <c r="D65" s="193"/>
      <c r="E65" s="19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</row>
    <row r="66" spans="1:993" x14ac:dyDescent="0.25">
      <c r="A66" s="192" t="s">
        <v>232</v>
      </c>
      <c r="B66" s="193"/>
      <c r="C66" s="193"/>
      <c r="D66" s="193"/>
      <c r="E66" s="19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</row>
    <row r="67" spans="1:993" x14ac:dyDescent="0.25">
      <c r="A67" s="192" t="s">
        <v>233</v>
      </c>
      <c r="B67" s="193"/>
      <c r="C67" s="193"/>
      <c r="D67" s="193"/>
      <c r="E67" s="19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</row>
    <row r="68" spans="1:993" x14ac:dyDescent="0.25">
      <c r="A68" s="192" t="s">
        <v>234</v>
      </c>
      <c r="B68" s="193"/>
      <c r="C68" s="193"/>
      <c r="D68" s="193"/>
      <c r="E68" s="19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</row>
    <row r="69" spans="1:993" s="2" customFormat="1" ht="15.75" customHeight="1" x14ac:dyDescent="0.2">
      <c r="A69" s="130"/>
      <c r="B69" s="130"/>
      <c r="C69" s="130"/>
      <c r="D69" s="130"/>
      <c r="E69" s="131"/>
    </row>
    <row r="70" spans="1:993" x14ac:dyDescent="0.25">
      <c r="A70" s="183" t="s">
        <v>54</v>
      </c>
      <c r="B70" s="183"/>
      <c r="C70" s="183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</row>
    <row r="71" spans="1:993" x14ac:dyDescent="0.25">
      <c r="A71" s="132" t="s">
        <v>42</v>
      </c>
      <c r="B71" s="132" t="s">
        <v>88</v>
      </c>
      <c r="C71" s="132"/>
      <c r="D71" s="132"/>
      <c r="E71" s="132" t="s">
        <v>41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</row>
    <row r="72" spans="1:993" x14ac:dyDescent="0.25">
      <c r="A72" s="134" t="s">
        <v>55</v>
      </c>
      <c r="B72" s="135" t="s">
        <v>90</v>
      </c>
      <c r="C72" s="136" t="s">
        <v>207</v>
      </c>
      <c r="D72" s="139">
        <f>D35</f>
        <v>0.11107777777777778</v>
      </c>
      <c r="E72" s="137">
        <f>E35</f>
        <v>253.31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</row>
    <row r="73" spans="1:993" x14ac:dyDescent="0.25">
      <c r="A73" s="134" t="s">
        <v>56</v>
      </c>
      <c r="B73" s="135" t="s">
        <v>58</v>
      </c>
      <c r="C73" s="136" t="s">
        <v>208</v>
      </c>
      <c r="D73" s="139">
        <f>D50</f>
        <v>0.3680000000000001</v>
      </c>
      <c r="E73" s="137">
        <f>E50</f>
        <v>932.42000000000007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</row>
    <row r="74" spans="1:993" x14ac:dyDescent="0.25">
      <c r="A74" s="134" t="s">
        <v>57</v>
      </c>
      <c r="B74" s="135" t="s">
        <v>59</v>
      </c>
      <c r="C74" s="136" t="s">
        <v>209</v>
      </c>
      <c r="D74" s="135"/>
      <c r="E74" s="137">
        <f>E63</f>
        <v>498.41999999999996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</row>
    <row r="75" spans="1:993" x14ac:dyDescent="0.25">
      <c r="A75" s="195" t="s">
        <v>71</v>
      </c>
      <c r="B75" s="195"/>
      <c r="C75" s="152"/>
      <c r="D75" s="153">
        <f>SUM(D72:D74)</f>
        <v>0.47907777777777788</v>
      </c>
      <c r="E75" s="129">
        <f>SUM(E72:E74)</f>
        <v>1684.15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</row>
    <row r="76" spans="1:993" s="2" customFormat="1" ht="15.75" customHeight="1" x14ac:dyDescent="0.2">
      <c r="A76" s="130"/>
      <c r="B76" s="130"/>
      <c r="C76" s="130"/>
      <c r="D76" s="130"/>
      <c r="E76" s="131"/>
    </row>
    <row r="77" spans="1:993" ht="25.5" customHeight="1" x14ac:dyDescent="0.25">
      <c r="A77" s="184" t="s">
        <v>60</v>
      </c>
      <c r="B77" s="184"/>
      <c r="C77" s="184"/>
      <c r="D77" s="184"/>
      <c r="E77" s="18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</row>
    <row r="78" spans="1:993" x14ac:dyDescent="0.25">
      <c r="A78" s="150" t="s">
        <v>0</v>
      </c>
      <c r="B78" s="154" t="s">
        <v>61</v>
      </c>
      <c r="C78" s="155" t="s">
        <v>210</v>
      </c>
      <c r="D78" s="156">
        <f>(0.05*(1/12))</f>
        <v>4.1666666666666666E-3</v>
      </c>
      <c r="E78" s="157">
        <f>ROUND(D78*E29,2)</f>
        <v>10.09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</row>
    <row r="79" spans="1:993" x14ac:dyDescent="0.25">
      <c r="A79" s="150" t="s">
        <v>1</v>
      </c>
      <c r="B79" s="158" t="s">
        <v>62</v>
      </c>
      <c r="C79" s="155" t="s">
        <v>213</v>
      </c>
      <c r="D79" s="159">
        <f>0.08*D78</f>
        <v>3.3333333333333332E-4</v>
      </c>
      <c r="E79" s="160">
        <f>ROUND((E78*D79),2)</f>
        <v>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</row>
    <row r="80" spans="1:993" ht="26.25" x14ac:dyDescent="0.25">
      <c r="A80" s="150" t="s">
        <v>2</v>
      </c>
      <c r="B80" s="161" t="s">
        <v>63</v>
      </c>
      <c r="C80" s="162" t="s">
        <v>214</v>
      </c>
      <c r="D80" s="163">
        <f>0.08*0.5*0.05</f>
        <v>2E-3</v>
      </c>
      <c r="E80" s="160">
        <f>D80*E40</f>
        <v>5.06752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</row>
    <row r="81" spans="1:993" x14ac:dyDescent="0.25">
      <c r="A81" s="150" t="s">
        <v>3</v>
      </c>
      <c r="B81" s="154" t="s">
        <v>64</v>
      </c>
      <c r="C81" s="155" t="s">
        <v>215</v>
      </c>
      <c r="D81" s="164">
        <f>7/30/12</f>
        <v>1.9444444444444445E-2</v>
      </c>
      <c r="E81" s="157">
        <f>D81*E40</f>
        <v>49.267555555555553</v>
      </c>
      <c r="F81" s="11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</row>
    <row r="82" spans="1:993" ht="26.25" x14ac:dyDescent="0.25">
      <c r="A82" s="150" t="s">
        <v>5</v>
      </c>
      <c r="B82" s="161" t="s">
        <v>65</v>
      </c>
      <c r="C82" s="162" t="s">
        <v>216</v>
      </c>
      <c r="D82" s="159">
        <f>D50*D81</f>
        <v>7.1555555555555574E-3</v>
      </c>
      <c r="E82" s="160">
        <f>ROUND((E81*D82),2)</f>
        <v>0.35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</row>
    <row r="83" spans="1:993" ht="26.25" x14ac:dyDescent="0.25">
      <c r="A83" s="150" t="s">
        <v>6</v>
      </c>
      <c r="B83" s="161" t="s">
        <v>66</v>
      </c>
      <c r="C83" s="162" t="s">
        <v>217</v>
      </c>
      <c r="D83" s="163">
        <f>(0.08*(0.5)/12)</f>
        <v>3.3333333333333335E-3</v>
      </c>
      <c r="E83" s="160">
        <f>ROUND(($E$14*D83),2)</f>
        <v>7.6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</row>
    <row r="84" spans="1:993" x14ac:dyDescent="0.25">
      <c r="A84" s="195" t="s">
        <v>72</v>
      </c>
      <c r="B84" s="195"/>
      <c r="C84" s="152"/>
      <c r="D84" s="153">
        <f>SUM(D78:D83)</f>
        <v>3.6433333333333338E-2</v>
      </c>
      <c r="E84" s="129">
        <f>ROUND(SUM(E78:E83),2)</f>
        <v>72.38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</row>
    <row r="85" spans="1:993" x14ac:dyDescent="0.25">
      <c r="A85" s="192" t="s">
        <v>235</v>
      </c>
      <c r="B85" s="193"/>
      <c r="C85" s="193"/>
      <c r="D85" s="193"/>
      <c r="E85" s="19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</row>
    <row r="86" spans="1:993" s="2" customFormat="1" ht="15.75" customHeight="1" x14ac:dyDescent="0.2">
      <c r="A86" s="130"/>
      <c r="B86" s="130"/>
      <c r="C86" s="130"/>
      <c r="D86" s="130"/>
      <c r="E86" s="131"/>
    </row>
    <row r="87" spans="1:993" ht="25.5" customHeight="1" x14ac:dyDescent="0.25">
      <c r="A87" s="181" t="s">
        <v>96</v>
      </c>
      <c r="B87" s="181"/>
      <c r="C87" s="181"/>
      <c r="D87" s="181"/>
      <c r="E87" s="18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</row>
    <row r="88" spans="1:993" ht="25.5" customHeight="1" x14ac:dyDescent="0.25">
      <c r="A88" s="182" t="s">
        <v>141</v>
      </c>
      <c r="B88" s="182"/>
      <c r="C88" s="182"/>
      <c r="D88" s="182"/>
      <c r="E88" s="142">
        <f>E14+E75+E84</f>
        <v>4036.98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</row>
    <row r="89" spans="1:993" s="2" customFormat="1" ht="15.75" customHeight="1" x14ac:dyDescent="0.2">
      <c r="A89" s="130"/>
      <c r="B89" s="130"/>
      <c r="C89" s="130"/>
      <c r="D89" s="130"/>
      <c r="E89" s="131"/>
    </row>
    <row r="90" spans="1:993" ht="25.5" customHeight="1" x14ac:dyDescent="0.25">
      <c r="A90" s="184" t="s">
        <v>126</v>
      </c>
      <c r="B90" s="184"/>
      <c r="C90" s="184"/>
      <c r="D90" s="184"/>
      <c r="E90" s="18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</row>
    <row r="91" spans="1:993" x14ac:dyDescent="0.25">
      <c r="A91" s="185" t="s">
        <v>127</v>
      </c>
      <c r="B91" s="185"/>
      <c r="C91" s="185"/>
      <c r="D91" s="185"/>
      <c r="E91" s="185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</row>
    <row r="92" spans="1:993" x14ac:dyDescent="0.25">
      <c r="A92" s="133" t="s">
        <v>42</v>
      </c>
      <c r="B92" s="132" t="s">
        <v>36</v>
      </c>
      <c r="C92" s="132"/>
      <c r="D92" s="121" t="s">
        <v>79</v>
      </c>
      <c r="E92" s="133" t="s">
        <v>41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</row>
    <row r="93" spans="1:993" x14ac:dyDescent="0.25">
      <c r="A93" s="134" t="s">
        <v>0</v>
      </c>
      <c r="B93" s="135" t="s">
        <v>47</v>
      </c>
      <c r="C93" s="136" t="s">
        <v>211</v>
      </c>
      <c r="D93" s="139">
        <f>1/12</f>
        <v>8.3333333333333329E-2</v>
      </c>
      <c r="E93" s="137">
        <f>ROUND(D93*$E$27,2)</f>
        <v>190.04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</row>
    <row r="94" spans="1:993" x14ac:dyDescent="0.25">
      <c r="A94" s="134" t="s">
        <v>1</v>
      </c>
      <c r="B94" s="135" t="s">
        <v>136</v>
      </c>
      <c r="C94" s="136" t="s">
        <v>218</v>
      </c>
      <c r="D94" s="139">
        <v>1.35E-2</v>
      </c>
      <c r="E94" s="137">
        <f t="shared" ref="E94:E98" si="1">ROUND(D94*$E$27,2)</f>
        <v>30.79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  <c r="ALD94" s="1"/>
      <c r="ALE94" s="1"/>
    </row>
    <row r="95" spans="1:993" x14ac:dyDescent="0.25">
      <c r="A95" s="134" t="s">
        <v>2</v>
      </c>
      <c r="B95" s="135" t="s">
        <v>135</v>
      </c>
      <c r="C95" s="136" t="s">
        <v>218</v>
      </c>
      <c r="D95" s="139">
        <v>5.9999999999999995E-4</v>
      </c>
      <c r="E95" s="137">
        <f t="shared" si="1"/>
        <v>1.37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  <c r="ALD95" s="1"/>
      <c r="ALE95" s="1"/>
    </row>
    <row r="96" spans="1:993" x14ac:dyDescent="0.25">
      <c r="A96" s="134" t="s">
        <v>3</v>
      </c>
      <c r="B96" s="135" t="s">
        <v>67</v>
      </c>
      <c r="C96" s="136" t="s">
        <v>219</v>
      </c>
      <c r="D96" s="139">
        <v>6.1999999999999998E-3</v>
      </c>
      <c r="E96" s="137">
        <f t="shared" si="1"/>
        <v>14.14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1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1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1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1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1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1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1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1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1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1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1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1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1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1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1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1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1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1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1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1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1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1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1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1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1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1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1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1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1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1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1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1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1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1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1"/>
      <c r="AKV96" s="1"/>
      <c r="AKW96" s="1"/>
      <c r="AKX96" s="1"/>
      <c r="AKY96" s="1"/>
      <c r="AKZ96" s="1"/>
      <c r="ALA96" s="1"/>
      <c r="ALB96" s="1"/>
      <c r="ALC96" s="1"/>
      <c r="ALD96" s="1"/>
      <c r="ALE96" s="1"/>
    </row>
    <row r="97" spans="1:993" x14ac:dyDescent="0.25">
      <c r="A97" s="134" t="s">
        <v>5</v>
      </c>
      <c r="B97" s="135" t="s">
        <v>109</v>
      </c>
      <c r="C97" s="136" t="s">
        <v>219</v>
      </c>
      <c r="D97" s="139">
        <v>6.9999999999999999E-4</v>
      </c>
      <c r="E97" s="137">
        <f t="shared" si="1"/>
        <v>1.6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</row>
    <row r="98" spans="1:993" x14ac:dyDescent="0.25">
      <c r="A98" s="134" t="s">
        <v>7</v>
      </c>
      <c r="B98" s="135" t="s">
        <v>10</v>
      </c>
      <c r="C98" s="135"/>
      <c r="D98" s="135"/>
      <c r="E98" s="137">
        <f t="shared" si="1"/>
        <v>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</row>
    <row r="99" spans="1:993" x14ac:dyDescent="0.25">
      <c r="A99" s="179" t="s">
        <v>138</v>
      </c>
      <c r="B99" s="179"/>
      <c r="C99" s="179"/>
      <c r="D99" s="179"/>
      <c r="E99" s="141">
        <f>SUM(E93:E98)</f>
        <v>237.93999999999997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</row>
    <row r="100" spans="1:993" s="2" customFormat="1" ht="12.75" x14ac:dyDescent="0.2">
      <c r="A100" s="134" t="s">
        <v>8</v>
      </c>
      <c r="B100" s="135" t="s">
        <v>139</v>
      </c>
      <c r="C100" s="135"/>
      <c r="D100" s="139">
        <v>9.5699999999999993E-2</v>
      </c>
      <c r="E100" s="137">
        <f>ROUND(D100*E99,2)</f>
        <v>22.77</v>
      </c>
    </row>
    <row r="101" spans="1:993" s="2" customFormat="1" ht="12.75" x14ac:dyDescent="0.2">
      <c r="A101" s="134" t="s">
        <v>9</v>
      </c>
      <c r="B101" s="135" t="s">
        <v>140</v>
      </c>
      <c r="C101" s="135"/>
      <c r="D101" s="139">
        <v>4.5999999999999999E-3</v>
      </c>
      <c r="E101" s="137">
        <f>ROUND(D101*E99,2)</f>
        <v>1.0900000000000001</v>
      </c>
    </row>
    <row r="102" spans="1:993" x14ac:dyDescent="0.25">
      <c r="A102" s="183" t="s">
        <v>73</v>
      </c>
      <c r="B102" s="183"/>
      <c r="C102" s="133"/>
      <c r="D102" s="140">
        <f>SUM(D93:D98,D100,D101)</f>
        <v>0.20463333333333333</v>
      </c>
      <c r="E102" s="141">
        <f>E100+E101</f>
        <v>23.86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  <c r="ALD102" s="1"/>
      <c r="ALE102" s="1"/>
    </row>
    <row r="103" spans="1:993" ht="31.5" customHeight="1" x14ac:dyDescent="0.25">
      <c r="A103" s="180" t="s">
        <v>236</v>
      </c>
      <c r="B103" s="180"/>
      <c r="C103" s="180"/>
      <c r="D103" s="180"/>
      <c r="E103" s="18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  <c r="ALD103" s="1"/>
      <c r="ALE103" s="1"/>
    </row>
    <row r="104" spans="1:993" s="2" customFormat="1" ht="15.75" customHeight="1" x14ac:dyDescent="0.2">
      <c r="A104" s="130"/>
      <c r="B104" s="130"/>
      <c r="C104" s="130"/>
      <c r="D104" s="130"/>
      <c r="E104" s="131"/>
    </row>
    <row r="105" spans="1:993" ht="25.5" customHeight="1" x14ac:dyDescent="0.25">
      <c r="A105" s="184" t="s">
        <v>68</v>
      </c>
      <c r="B105" s="184"/>
      <c r="C105" s="184"/>
      <c r="D105" s="184"/>
      <c r="E105" s="18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</row>
    <row r="106" spans="1:993" x14ac:dyDescent="0.25">
      <c r="A106" s="121" t="s">
        <v>42</v>
      </c>
      <c r="B106" s="165" t="s">
        <v>36</v>
      </c>
      <c r="C106" s="165"/>
      <c r="D106" s="121"/>
      <c r="E106" s="121" t="s">
        <v>41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  <c r="XV106" s="1"/>
      <c r="XW106" s="1"/>
      <c r="XX106" s="1"/>
      <c r="XY106" s="1"/>
      <c r="XZ106" s="1"/>
      <c r="YA106" s="1"/>
      <c r="YB106" s="1"/>
      <c r="YC106" s="1"/>
      <c r="YD106" s="1"/>
      <c r="YE106" s="1"/>
      <c r="YF106" s="1"/>
      <c r="YG106" s="1"/>
      <c r="YH106" s="1"/>
      <c r="YI106" s="1"/>
      <c r="YJ106" s="1"/>
      <c r="YK106" s="1"/>
      <c r="YL106" s="1"/>
      <c r="YM106" s="1"/>
      <c r="YN106" s="1"/>
      <c r="YO106" s="1"/>
      <c r="YP106" s="1"/>
      <c r="YQ106" s="1"/>
      <c r="YR106" s="1"/>
      <c r="YS106" s="1"/>
      <c r="YT106" s="1"/>
      <c r="YU106" s="1"/>
      <c r="YV106" s="1"/>
      <c r="YW106" s="1"/>
      <c r="YX106" s="1"/>
      <c r="YY106" s="1"/>
      <c r="YZ106" s="1"/>
      <c r="ZA106" s="1"/>
      <c r="ZB106" s="1"/>
      <c r="ZC106" s="1"/>
      <c r="ZD106" s="1"/>
      <c r="ZE106" s="1"/>
      <c r="ZF106" s="1"/>
      <c r="ZG106" s="1"/>
      <c r="ZH106" s="1"/>
      <c r="ZI106" s="1"/>
      <c r="ZJ106" s="1"/>
      <c r="ZK106" s="1"/>
      <c r="ZL106" s="1"/>
      <c r="ZM106" s="1"/>
      <c r="ZN106" s="1"/>
      <c r="ZO106" s="1"/>
      <c r="ZP106" s="1"/>
      <c r="ZQ106" s="1"/>
      <c r="ZR106" s="1"/>
      <c r="ZS106" s="1"/>
      <c r="ZT106" s="1"/>
      <c r="ZU106" s="1"/>
      <c r="ZV106" s="1"/>
      <c r="ZW106" s="1"/>
      <c r="ZX106" s="1"/>
      <c r="ZY106" s="1"/>
      <c r="ZZ106" s="1"/>
      <c r="AAA106" s="1"/>
      <c r="AAB106" s="1"/>
      <c r="AAC106" s="1"/>
      <c r="AAD106" s="1"/>
      <c r="AAE106" s="1"/>
      <c r="AAF106" s="1"/>
      <c r="AAG106" s="1"/>
      <c r="AAH106" s="1"/>
      <c r="AAI106" s="1"/>
      <c r="AAJ106" s="1"/>
      <c r="AAK106" s="1"/>
      <c r="AAL106" s="1"/>
      <c r="AAM106" s="1"/>
      <c r="AAN106" s="1"/>
      <c r="AAO106" s="1"/>
      <c r="AAP106" s="1"/>
      <c r="AAQ106" s="1"/>
      <c r="AAR106" s="1"/>
      <c r="AAS106" s="1"/>
      <c r="AAT106" s="1"/>
      <c r="AAU106" s="1"/>
      <c r="AAV106" s="1"/>
      <c r="AAW106" s="1"/>
      <c r="AAX106" s="1"/>
      <c r="AAY106" s="1"/>
      <c r="AAZ106" s="1"/>
      <c r="ABA106" s="1"/>
      <c r="ABB106" s="1"/>
      <c r="ABC106" s="1"/>
      <c r="ABD106" s="1"/>
      <c r="ABE106" s="1"/>
      <c r="ABF106" s="1"/>
      <c r="ABG106" s="1"/>
      <c r="ABH106" s="1"/>
      <c r="ABI106" s="1"/>
      <c r="ABJ106" s="1"/>
      <c r="ABK106" s="1"/>
      <c r="ABL106" s="1"/>
      <c r="ABM106" s="1"/>
      <c r="ABN106" s="1"/>
      <c r="ABO106" s="1"/>
      <c r="ABP106" s="1"/>
      <c r="ABQ106" s="1"/>
      <c r="ABR106" s="1"/>
      <c r="ABS106" s="1"/>
      <c r="ABT106" s="1"/>
      <c r="ABU106" s="1"/>
      <c r="ABV106" s="1"/>
      <c r="ABW106" s="1"/>
      <c r="ABX106" s="1"/>
      <c r="ABY106" s="1"/>
      <c r="ABZ106" s="1"/>
      <c r="ACA106" s="1"/>
      <c r="ACB106" s="1"/>
      <c r="ACC106" s="1"/>
      <c r="ACD106" s="1"/>
      <c r="ACE106" s="1"/>
      <c r="ACF106" s="1"/>
      <c r="ACG106" s="1"/>
      <c r="ACH106" s="1"/>
      <c r="ACI106" s="1"/>
      <c r="ACJ106" s="1"/>
      <c r="ACK106" s="1"/>
      <c r="ACL106" s="1"/>
      <c r="ACM106" s="1"/>
      <c r="ACN106" s="1"/>
      <c r="ACO106" s="1"/>
      <c r="ACP106" s="1"/>
      <c r="ACQ106" s="1"/>
      <c r="ACR106" s="1"/>
      <c r="ACS106" s="1"/>
      <c r="ACT106" s="1"/>
      <c r="ACU106" s="1"/>
      <c r="ACV106" s="1"/>
      <c r="ACW106" s="1"/>
      <c r="ACX106" s="1"/>
      <c r="ACY106" s="1"/>
      <c r="ACZ106" s="1"/>
      <c r="ADA106" s="1"/>
      <c r="ADB106" s="1"/>
      <c r="ADC106" s="1"/>
      <c r="ADD106" s="1"/>
      <c r="ADE106" s="1"/>
      <c r="ADF106" s="1"/>
      <c r="ADG106" s="1"/>
      <c r="ADH106" s="1"/>
      <c r="ADI106" s="1"/>
      <c r="ADJ106" s="1"/>
      <c r="ADK106" s="1"/>
      <c r="ADL106" s="1"/>
      <c r="ADM106" s="1"/>
      <c r="ADN106" s="1"/>
      <c r="ADO106" s="1"/>
      <c r="ADP106" s="1"/>
      <c r="ADQ106" s="1"/>
      <c r="ADR106" s="1"/>
      <c r="ADS106" s="1"/>
      <c r="ADT106" s="1"/>
      <c r="ADU106" s="1"/>
      <c r="ADV106" s="1"/>
      <c r="ADW106" s="1"/>
      <c r="ADX106" s="1"/>
      <c r="ADY106" s="1"/>
      <c r="ADZ106" s="1"/>
      <c r="AEA106" s="1"/>
      <c r="AEB106" s="1"/>
      <c r="AEC106" s="1"/>
      <c r="AED106" s="1"/>
      <c r="AEE106" s="1"/>
      <c r="AEF106" s="1"/>
      <c r="AEG106" s="1"/>
      <c r="AEH106" s="1"/>
      <c r="AEI106" s="1"/>
      <c r="AEJ106" s="1"/>
      <c r="AEK106" s="1"/>
      <c r="AEL106" s="1"/>
      <c r="AEM106" s="1"/>
      <c r="AEN106" s="1"/>
      <c r="AEO106" s="1"/>
      <c r="AEP106" s="1"/>
      <c r="AEQ106" s="1"/>
      <c r="AER106" s="1"/>
      <c r="AES106" s="1"/>
      <c r="AET106" s="1"/>
      <c r="AEU106" s="1"/>
      <c r="AEV106" s="1"/>
      <c r="AEW106" s="1"/>
      <c r="AEX106" s="1"/>
      <c r="AEY106" s="1"/>
      <c r="AEZ106" s="1"/>
      <c r="AFA106" s="1"/>
      <c r="AFB106" s="1"/>
      <c r="AFC106" s="1"/>
      <c r="AFD106" s="1"/>
      <c r="AFE106" s="1"/>
      <c r="AFF106" s="1"/>
      <c r="AFG106" s="1"/>
      <c r="AFH106" s="1"/>
      <c r="AFI106" s="1"/>
      <c r="AFJ106" s="1"/>
      <c r="AFK106" s="1"/>
      <c r="AFL106" s="1"/>
      <c r="AFM106" s="1"/>
      <c r="AFN106" s="1"/>
      <c r="AFO106" s="1"/>
      <c r="AFP106" s="1"/>
      <c r="AFQ106" s="1"/>
      <c r="AFR106" s="1"/>
      <c r="AFS106" s="1"/>
      <c r="AFT106" s="1"/>
      <c r="AFU106" s="1"/>
      <c r="AFV106" s="1"/>
      <c r="AFW106" s="1"/>
      <c r="AFX106" s="1"/>
      <c r="AFY106" s="1"/>
      <c r="AFZ106" s="1"/>
      <c r="AGA106" s="1"/>
      <c r="AGB106" s="1"/>
      <c r="AGC106" s="1"/>
      <c r="AGD106" s="1"/>
      <c r="AGE106" s="1"/>
      <c r="AGF106" s="1"/>
      <c r="AGG106" s="1"/>
      <c r="AGH106" s="1"/>
      <c r="AGI106" s="1"/>
      <c r="AGJ106" s="1"/>
      <c r="AGK106" s="1"/>
      <c r="AGL106" s="1"/>
      <c r="AGM106" s="1"/>
      <c r="AGN106" s="1"/>
      <c r="AGO106" s="1"/>
      <c r="AGP106" s="1"/>
      <c r="AGQ106" s="1"/>
      <c r="AGR106" s="1"/>
      <c r="AGS106" s="1"/>
      <c r="AGT106" s="1"/>
      <c r="AGU106" s="1"/>
      <c r="AGV106" s="1"/>
      <c r="AGW106" s="1"/>
      <c r="AGX106" s="1"/>
      <c r="AGY106" s="1"/>
      <c r="AGZ106" s="1"/>
      <c r="AHA106" s="1"/>
      <c r="AHB106" s="1"/>
      <c r="AHC106" s="1"/>
      <c r="AHD106" s="1"/>
      <c r="AHE106" s="1"/>
      <c r="AHF106" s="1"/>
      <c r="AHG106" s="1"/>
      <c r="AHH106" s="1"/>
      <c r="AHI106" s="1"/>
      <c r="AHJ106" s="1"/>
      <c r="AHK106" s="1"/>
      <c r="AHL106" s="1"/>
      <c r="AHM106" s="1"/>
      <c r="AHN106" s="1"/>
      <c r="AHO106" s="1"/>
      <c r="AHP106" s="1"/>
      <c r="AHQ106" s="1"/>
      <c r="AHR106" s="1"/>
      <c r="AHS106" s="1"/>
      <c r="AHT106" s="1"/>
      <c r="AHU106" s="1"/>
      <c r="AHV106" s="1"/>
      <c r="AHW106" s="1"/>
      <c r="AHX106" s="1"/>
      <c r="AHY106" s="1"/>
      <c r="AHZ106" s="1"/>
      <c r="AIA106" s="1"/>
      <c r="AIB106" s="1"/>
      <c r="AIC106" s="1"/>
      <c r="AID106" s="1"/>
      <c r="AIE106" s="1"/>
      <c r="AIF106" s="1"/>
      <c r="AIG106" s="1"/>
      <c r="AIH106" s="1"/>
      <c r="AII106" s="1"/>
      <c r="AIJ106" s="1"/>
      <c r="AIK106" s="1"/>
      <c r="AIL106" s="1"/>
      <c r="AIM106" s="1"/>
      <c r="AIN106" s="1"/>
      <c r="AIO106" s="1"/>
      <c r="AIP106" s="1"/>
      <c r="AIQ106" s="1"/>
      <c r="AIR106" s="1"/>
      <c r="AIS106" s="1"/>
      <c r="AIT106" s="1"/>
      <c r="AIU106" s="1"/>
      <c r="AIV106" s="1"/>
      <c r="AIW106" s="1"/>
      <c r="AIX106" s="1"/>
      <c r="AIY106" s="1"/>
      <c r="AIZ106" s="1"/>
      <c r="AJA106" s="1"/>
      <c r="AJB106" s="1"/>
      <c r="AJC106" s="1"/>
      <c r="AJD106" s="1"/>
      <c r="AJE106" s="1"/>
      <c r="AJF106" s="1"/>
      <c r="AJG106" s="1"/>
      <c r="AJH106" s="1"/>
      <c r="AJI106" s="1"/>
      <c r="AJJ106" s="1"/>
      <c r="AJK106" s="1"/>
      <c r="AJL106" s="1"/>
      <c r="AJM106" s="1"/>
      <c r="AJN106" s="1"/>
      <c r="AJO106" s="1"/>
      <c r="AJP106" s="1"/>
      <c r="AJQ106" s="1"/>
      <c r="AJR106" s="1"/>
      <c r="AJS106" s="1"/>
      <c r="AJT106" s="1"/>
      <c r="AJU106" s="1"/>
      <c r="AJV106" s="1"/>
      <c r="AJW106" s="1"/>
      <c r="AJX106" s="1"/>
      <c r="AJY106" s="1"/>
      <c r="AJZ106" s="1"/>
      <c r="AKA106" s="1"/>
      <c r="AKB106" s="1"/>
      <c r="AKC106" s="1"/>
      <c r="AKD106" s="1"/>
      <c r="AKE106" s="1"/>
      <c r="AKF106" s="1"/>
      <c r="AKG106" s="1"/>
      <c r="AKH106" s="1"/>
      <c r="AKI106" s="1"/>
      <c r="AKJ106" s="1"/>
      <c r="AKK106" s="1"/>
      <c r="AKL106" s="1"/>
      <c r="AKM106" s="1"/>
      <c r="AKN106" s="1"/>
      <c r="AKO106" s="1"/>
      <c r="AKP106" s="1"/>
      <c r="AKQ106" s="1"/>
      <c r="AKR106" s="1"/>
      <c r="AKS106" s="1"/>
      <c r="AKT106" s="1"/>
      <c r="AKU106" s="1"/>
      <c r="AKV106" s="1"/>
      <c r="AKW106" s="1"/>
      <c r="AKX106" s="1"/>
      <c r="AKY106" s="1"/>
      <c r="AKZ106" s="1"/>
      <c r="ALA106" s="1"/>
      <c r="ALB106" s="1"/>
      <c r="ALC106" s="1"/>
      <c r="ALD106" s="1"/>
      <c r="ALE106" s="1"/>
    </row>
    <row r="107" spans="1:993" x14ac:dyDescent="0.25">
      <c r="A107" s="134" t="s">
        <v>0</v>
      </c>
      <c r="B107" s="135" t="s">
        <v>13</v>
      </c>
      <c r="C107" s="136" t="s">
        <v>218</v>
      </c>
      <c r="D107" s="139"/>
      <c r="E107" s="160">
        <f>UNIFORMES!F14</f>
        <v>0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</row>
    <row r="108" spans="1:993" x14ac:dyDescent="0.25">
      <c r="A108" s="134" t="s">
        <v>1</v>
      </c>
      <c r="B108" s="135" t="s">
        <v>108</v>
      </c>
      <c r="C108" s="136" t="s">
        <v>218</v>
      </c>
      <c r="D108" s="139"/>
      <c r="E108" s="160">
        <f>'MAT. E EQUIP.'!F7</f>
        <v>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  <c r="SF108" s="1"/>
      <c r="SG108" s="1"/>
      <c r="SH108" s="1"/>
      <c r="SI108" s="1"/>
      <c r="SJ108" s="1"/>
      <c r="SK108" s="1"/>
      <c r="SL108" s="1"/>
      <c r="SM108" s="1"/>
      <c r="SN108" s="1"/>
      <c r="SO108" s="1"/>
      <c r="SP108" s="1"/>
      <c r="SQ108" s="1"/>
      <c r="SR108" s="1"/>
      <c r="SS108" s="1"/>
      <c r="ST108" s="1"/>
      <c r="SU108" s="1"/>
      <c r="SV108" s="1"/>
      <c r="SW108" s="1"/>
      <c r="SX108" s="1"/>
      <c r="SY108" s="1"/>
      <c r="SZ108" s="1"/>
      <c r="TA108" s="1"/>
      <c r="TB108" s="1"/>
      <c r="TC108" s="1"/>
      <c r="TD108" s="1"/>
      <c r="TE108" s="1"/>
      <c r="TF108" s="1"/>
      <c r="TG108" s="1"/>
      <c r="TH108" s="1"/>
      <c r="TI108" s="1"/>
      <c r="TJ108" s="1"/>
      <c r="TK108" s="1"/>
      <c r="TL108" s="1"/>
      <c r="TM108" s="1"/>
      <c r="TN108" s="1"/>
      <c r="TO108" s="1"/>
      <c r="TP108" s="1"/>
      <c r="TQ108" s="1"/>
      <c r="TR108" s="1"/>
      <c r="TS108" s="1"/>
      <c r="TT108" s="1"/>
      <c r="TU108" s="1"/>
      <c r="TV108" s="1"/>
      <c r="TW108" s="1"/>
      <c r="TX108" s="1"/>
      <c r="TY108" s="1"/>
      <c r="TZ108" s="1"/>
      <c r="UA108" s="1"/>
      <c r="UB108" s="1"/>
      <c r="UC108" s="1"/>
      <c r="UD108" s="1"/>
      <c r="UE108" s="1"/>
      <c r="UF108" s="1"/>
      <c r="UG108" s="1"/>
      <c r="UH108" s="1"/>
      <c r="UI108" s="1"/>
      <c r="UJ108" s="1"/>
      <c r="UK108" s="1"/>
      <c r="UL108" s="1"/>
      <c r="UM108" s="1"/>
      <c r="UN108" s="1"/>
      <c r="UO108" s="1"/>
      <c r="UP108" s="1"/>
      <c r="UQ108" s="1"/>
      <c r="UR108" s="1"/>
      <c r="US108" s="1"/>
      <c r="UT108" s="1"/>
      <c r="UU108" s="1"/>
      <c r="UV108" s="1"/>
      <c r="UW108" s="1"/>
      <c r="UX108" s="1"/>
      <c r="UY108" s="1"/>
      <c r="UZ108" s="1"/>
      <c r="VA108" s="1"/>
      <c r="VB108" s="1"/>
      <c r="VC108" s="1"/>
      <c r="VD108" s="1"/>
      <c r="VE108" s="1"/>
      <c r="VF108" s="1"/>
      <c r="VG108" s="1"/>
      <c r="VH108" s="1"/>
      <c r="VI108" s="1"/>
      <c r="VJ108" s="1"/>
      <c r="VK108" s="1"/>
      <c r="VL108" s="1"/>
      <c r="VM108" s="1"/>
      <c r="VN108" s="1"/>
      <c r="VO108" s="1"/>
      <c r="VP108" s="1"/>
      <c r="VQ108" s="1"/>
      <c r="VR108" s="1"/>
      <c r="VS108" s="1"/>
      <c r="VT108" s="1"/>
      <c r="VU108" s="1"/>
      <c r="VV108" s="1"/>
      <c r="VW108" s="1"/>
      <c r="VX108" s="1"/>
      <c r="VY108" s="1"/>
      <c r="VZ108" s="1"/>
      <c r="WA108" s="1"/>
      <c r="WB108" s="1"/>
      <c r="WC108" s="1"/>
      <c r="WD108" s="1"/>
      <c r="WE108" s="1"/>
      <c r="WF108" s="1"/>
      <c r="WG108" s="1"/>
      <c r="WH108" s="1"/>
      <c r="WI108" s="1"/>
      <c r="WJ108" s="1"/>
      <c r="WK108" s="1"/>
      <c r="WL108" s="1"/>
      <c r="WM108" s="1"/>
      <c r="WN108" s="1"/>
      <c r="WO108" s="1"/>
      <c r="WP108" s="1"/>
      <c r="WQ108" s="1"/>
      <c r="WR108" s="1"/>
      <c r="WS108" s="1"/>
      <c r="WT108" s="1"/>
      <c r="WU108" s="1"/>
      <c r="WV108" s="1"/>
      <c r="WW108" s="1"/>
      <c r="WX108" s="1"/>
      <c r="WY108" s="1"/>
      <c r="WZ108" s="1"/>
      <c r="XA108" s="1"/>
      <c r="XB108" s="1"/>
      <c r="XC108" s="1"/>
      <c r="XD108" s="1"/>
      <c r="XE108" s="1"/>
      <c r="XF108" s="1"/>
      <c r="XG108" s="1"/>
      <c r="XH108" s="1"/>
      <c r="XI108" s="1"/>
      <c r="XJ108" s="1"/>
      <c r="XK108" s="1"/>
      <c r="XL108" s="1"/>
      <c r="XM108" s="1"/>
      <c r="XN108" s="1"/>
      <c r="XO108" s="1"/>
      <c r="XP108" s="1"/>
      <c r="XQ108" s="1"/>
      <c r="XR108" s="1"/>
      <c r="XS108" s="1"/>
      <c r="XT108" s="1"/>
      <c r="XU108" s="1"/>
      <c r="XV108" s="1"/>
      <c r="XW108" s="1"/>
      <c r="XX108" s="1"/>
      <c r="XY108" s="1"/>
      <c r="XZ108" s="1"/>
      <c r="YA108" s="1"/>
      <c r="YB108" s="1"/>
      <c r="YC108" s="1"/>
      <c r="YD108" s="1"/>
      <c r="YE108" s="1"/>
      <c r="YF108" s="1"/>
      <c r="YG108" s="1"/>
      <c r="YH108" s="1"/>
      <c r="YI108" s="1"/>
      <c r="YJ108" s="1"/>
      <c r="YK108" s="1"/>
      <c r="YL108" s="1"/>
      <c r="YM108" s="1"/>
      <c r="YN108" s="1"/>
      <c r="YO108" s="1"/>
      <c r="YP108" s="1"/>
      <c r="YQ108" s="1"/>
      <c r="YR108" s="1"/>
      <c r="YS108" s="1"/>
      <c r="YT108" s="1"/>
      <c r="YU108" s="1"/>
      <c r="YV108" s="1"/>
      <c r="YW108" s="1"/>
      <c r="YX108" s="1"/>
      <c r="YY108" s="1"/>
      <c r="YZ108" s="1"/>
      <c r="ZA108" s="1"/>
      <c r="ZB108" s="1"/>
      <c r="ZC108" s="1"/>
      <c r="ZD108" s="1"/>
      <c r="ZE108" s="1"/>
      <c r="ZF108" s="1"/>
      <c r="ZG108" s="1"/>
      <c r="ZH108" s="1"/>
      <c r="ZI108" s="1"/>
      <c r="ZJ108" s="1"/>
      <c r="ZK108" s="1"/>
      <c r="ZL108" s="1"/>
      <c r="ZM108" s="1"/>
      <c r="ZN108" s="1"/>
      <c r="ZO108" s="1"/>
      <c r="ZP108" s="1"/>
      <c r="ZQ108" s="1"/>
      <c r="ZR108" s="1"/>
      <c r="ZS108" s="1"/>
      <c r="ZT108" s="1"/>
      <c r="ZU108" s="1"/>
      <c r="ZV108" s="1"/>
      <c r="ZW108" s="1"/>
      <c r="ZX108" s="1"/>
      <c r="ZY108" s="1"/>
      <c r="ZZ108" s="1"/>
      <c r="AAA108" s="1"/>
      <c r="AAB108" s="1"/>
      <c r="AAC108" s="1"/>
      <c r="AAD108" s="1"/>
      <c r="AAE108" s="1"/>
      <c r="AAF108" s="1"/>
      <c r="AAG108" s="1"/>
      <c r="AAH108" s="1"/>
      <c r="AAI108" s="1"/>
      <c r="AAJ108" s="1"/>
      <c r="AAK108" s="1"/>
      <c r="AAL108" s="1"/>
      <c r="AAM108" s="1"/>
      <c r="AAN108" s="1"/>
      <c r="AAO108" s="1"/>
      <c r="AAP108" s="1"/>
      <c r="AAQ108" s="1"/>
      <c r="AAR108" s="1"/>
      <c r="AAS108" s="1"/>
      <c r="AAT108" s="1"/>
      <c r="AAU108" s="1"/>
      <c r="AAV108" s="1"/>
      <c r="AAW108" s="1"/>
      <c r="AAX108" s="1"/>
      <c r="AAY108" s="1"/>
      <c r="AAZ108" s="1"/>
      <c r="ABA108" s="1"/>
      <c r="ABB108" s="1"/>
      <c r="ABC108" s="1"/>
      <c r="ABD108" s="1"/>
      <c r="ABE108" s="1"/>
      <c r="ABF108" s="1"/>
      <c r="ABG108" s="1"/>
      <c r="ABH108" s="1"/>
      <c r="ABI108" s="1"/>
      <c r="ABJ108" s="1"/>
      <c r="ABK108" s="1"/>
      <c r="ABL108" s="1"/>
      <c r="ABM108" s="1"/>
      <c r="ABN108" s="1"/>
      <c r="ABO108" s="1"/>
      <c r="ABP108" s="1"/>
      <c r="ABQ108" s="1"/>
      <c r="ABR108" s="1"/>
      <c r="ABS108" s="1"/>
      <c r="ABT108" s="1"/>
      <c r="ABU108" s="1"/>
      <c r="ABV108" s="1"/>
      <c r="ABW108" s="1"/>
      <c r="ABX108" s="1"/>
      <c r="ABY108" s="1"/>
      <c r="ABZ108" s="1"/>
      <c r="ACA108" s="1"/>
      <c r="ACB108" s="1"/>
      <c r="ACC108" s="1"/>
      <c r="ACD108" s="1"/>
      <c r="ACE108" s="1"/>
      <c r="ACF108" s="1"/>
      <c r="ACG108" s="1"/>
      <c r="ACH108" s="1"/>
      <c r="ACI108" s="1"/>
      <c r="ACJ108" s="1"/>
      <c r="ACK108" s="1"/>
      <c r="ACL108" s="1"/>
      <c r="ACM108" s="1"/>
      <c r="ACN108" s="1"/>
      <c r="ACO108" s="1"/>
      <c r="ACP108" s="1"/>
      <c r="ACQ108" s="1"/>
      <c r="ACR108" s="1"/>
      <c r="ACS108" s="1"/>
      <c r="ACT108" s="1"/>
      <c r="ACU108" s="1"/>
      <c r="ACV108" s="1"/>
      <c r="ACW108" s="1"/>
      <c r="ACX108" s="1"/>
      <c r="ACY108" s="1"/>
      <c r="ACZ108" s="1"/>
      <c r="ADA108" s="1"/>
      <c r="ADB108" s="1"/>
      <c r="ADC108" s="1"/>
      <c r="ADD108" s="1"/>
      <c r="ADE108" s="1"/>
      <c r="ADF108" s="1"/>
      <c r="ADG108" s="1"/>
      <c r="ADH108" s="1"/>
      <c r="ADI108" s="1"/>
      <c r="ADJ108" s="1"/>
      <c r="ADK108" s="1"/>
      <c r="ADL108" s="1"/>
      <c r="ADM108" s="1"/>
      <c r="ADN108" s="1"/>
      <c r="ADO108" s="1"/>
      <c r="ADP108" s="1"/>
      <c r="ADQ108" s="1"/>
      <c r="ADR108" s="1"/>
      <c r="ADS108" s="1"/>
      <c r="ADT108" s="1"/>
      <c r="ADU108" s="1"/>
      <c r="ADV108" s="1"/>
      <c r="ADW108" s="1"/>
      <c r="ADX108" s="1"/>
      <c r="ADY108" s="1"/>
      <c r="ADZ108" s="1"/>
      <c r="AEA108" s="1"/>
      <c r="AEB108" s="1"/>
      <c r="AEC108" s="1"/>
      <c r="AED108" s="1"/>
      <c r="AEE108" s="1"/>
      <c r="AEF108" s="1"/>
      <c r="AEG108" s="1"/>
      <c r="AEH108" s="1"/>
      <c r="AEI108" s="1"/>
      <c r="AEJ108" s="1"/>
      <c r="AEK108" s="1"/>
      <c r="AEL108" s="1"/>
      <c r="AEM108" s="1"/>
      <c r="AEN108" s="1"/>
      <c r="AEO108" s="1"/>
      <c r="AEP108" s="1"/>
      <c r="AEQ108" s="1"/>
      <c r="AER108" s="1"/>
      <c r="AES108" s="1"/>
      <c r="AET108" s="1"/>
      <c r="AEU108" s="1"/>
      <c r="AEV108" s="1"/>
      <c r="AEW108" s="1"/>
      <c r="AEX108" s="1"/>
      <c r="AEY108" s="1"/>
      <c r="AEZ108" s="1"/>
      <c r="AFA108" s="1"/>
      <c r="AFB108" s="1"/>
      <c r="AFC108" s="1"/>
      <c r="AFD108" s="1"/>
      <c r="AFE108" s="1"/>
      <c r="AFF108" s="1"/>
      <c r="AFG108" s="1"/>
      <c r="AFH108" s="1"/>
      <c r="AFI108" s="1"/>
      <c r="AFJ108" s="1"/>
      <c r="AFK108" s="1"/>
      <c r="AFL108" s="1"/>
      <c r="AFM108" s="1"/>
      <c r="AFN108" s="1"/>
      <c r="AFO108" s="1"/>
      <c r="AFP108" s="1"/>
      <c r="AFQ108" s="1"/>
      <c r="AFR108" s="1"/>
      <c r="AFS108" s="1"/>
      <c r="AFT108" s="1"/>
      <c r="AFU108" s="1"/>
      <c r="AFV108" s="1"/>
      <c r="AFW108" s="1"/>
      <c r="AFX108" s="1"/>
      <c r="AFY108" s="1"/>
      <c r="AFZ108" s="1"/>
      <c r="AGA108" s="1"/>
      <c r="AGB108" s="1"/>
      <c r="AGC108" s="1"/>
      <c r="AGD108" s="1"/>
      <c r="AGE108" s="1"/>
      <c r="AGF108" s="1"/>
      <c r="AGG108" s="1"/>
      <c r="AGH108" s="1"/>
      <c r="AGI108" s="1"/>
      <c r="AGJ108" s="1"/>
      <c r="AGK108" s="1"/>
      <c r="AGL108" s="1"/>
      <c r="AGM108" s="1"/>
      <c r="AGN108" s="1"/>
      <c r="AGO108" s="1"/>
      <c r="AGP108" s="1"/>
      <c r="AGQ108" s="1"/>
      <c r="AGR108" s="1"/>
      <c r="AGS108" s="1"/>
      <c r="AGT108" s="1"/>
      <c r="AGU108" s="1"/>
      <c r="AGV108" s="1"/>
      <c r="AGW108" s="1"/>
      <c r="AGX108" s="1"/>
      <c r="AGY108" s="1"/>
      <c r="AGZ108" s="1"/>
      <c r="AHA108" s="1"/>
      <c r="AHB108" s="1"/>
      <c r="AHC108" s="1"/>
      <c r="AHD108" s="1"/>
      <c r="AHE108" s="1"/>
      <c r="AHF108" s="1"/>
      <c r="AHG108" s="1"/>
      <c r="AHH108" s="1"/>
      <c r="AHI108" s="1"/>
      <c r="AHJ108" s="1"/>
      <c r="AHK108" s="1"/>
      <c r="AHL108" s="1"/>
      <c r="AHM108" s="1"/>
      <c r="AHN108" s="1"/>
      <c r="AHO108" s="1"/>
      <c r="AHP108" s="1"/>
      <c r="AHQ108" s="1"/>
      <c r="AHR108" s="1"/>
      <c r="AHS108" s="1"/>
      <c r="AHT108" s="1"/>
      <c r="AHU108" s="1"/>
      <c r="AHV108" s="1"/>
      <c r="AHW108" s="1"/>
      <c r="AHX108" s="1"/>
      <c r="AHY108" s="1"/>
      <c r="AHZ108" s="1"/>
      <c r="AIA108" s="1"/>
      <c r="AIB108" s="1"/>
      <c r="AIC108" s="1"/>
      <c r="AID108" s="1"/>
      <c r="AIE108" s="1"/>
      <c r="AIF108" s="1"/>
      <c r="AIG108" s="1"/>
      <c r="AIH108" s="1"/>
      <c r="AII108" s="1"/>
      <c r="AIJ108" s="1"/>
      <c r="AIK108" s="1"/>
      <c r="AIL108" s="1"/>
      <c r="AIM108" s="1"/>
      <c r="AIN108" s="1"/>
      <c r="AIO108" s="1"/>
      <c r="AIP108" s="1"/>
      <c r="AIQ108" s="1"/>
      <c r="AIR108" s="1"/>
      <c r="AIS108" s="1"/>
      <c r="AIT108" s="1"/>
      <c r="AIU108" s="1"/>
      <c r="AIV108" s="1"/>
      <c r="AIW108" s="1"/>
      <c r="AIX108" s="1"/>
      <c r="AIY108" s="1"/>
      <c r="AIZ108" s="1"/>
      <c r="AJA108" s="1"/>
      <c r="AJB108" s="1"/>
      <c r="AJC108" s="1"/>
      <c r="AJD108" s="1"/>
      <c r="AJE108" s="1"/>
      <c r="AJF108" s="1"/>
      <c r="AJG108" s="1"/>
      <c r="AJH108" s="1"/>
      <c r="AJI108" s="1"/>
      <c r="AJJ108" s="1"/>
      <c r="AJK108" s="1"/>
      <c r="AJL108" s="1"/>
      <c r="AJM108" s="1"/>
      <c r="AJN108" s="1"/>
      <c r="AJO108" s="1"/>
      <c r="AJP108" s="1"/>
      <c r="AJQ108" s="1"/>
      <c r="AJR108" s="1"/>
      <c r="AJS108" s="1"/>
      <c r="AJT108" s="1"/>
      <c r="AJU108" s="1"/>
      <c r="AJV108" s="1"/>
      <c r="AJW108" s="1"/>
      <c r="AJX108" s="1"/>
      <c r="AJY108" s="1"/>
      <c r="AJZ108" s="1"/>
      <c r="AKA108" s="1"/>
      <c r="AKB108" s="1"/>
      <c r="AKC108" s="1"/>
      <c r="AKD108" s="1"/>
      <c r="AKE108" s="1"/>
      <c r="AKF108" s="1"/>
      <c r="AKG108" s="1"/>
      <c r="AKH108" s="1"/>
      <c r="AKI108" s="1"/>
      <c r="AKJ108" s="1"/>
      <c r="AKK108" s="1"/>
      <c r="AKL108" s="1"/>
      <c r="AKM108" s="1"/>
      <c r="AKN108" s="1"/>
      <c r="AKO108" s="1"/>
      <c r="AKP108" s="1"/>
      <c r="AKQ108" s="1"/>
      <c r="AKR108" s="1"/>
      <c r="AKS108" s="1"/>
      <c r="AKT108" s="1"/>
      <c r="AKU108" s="1"/>
      <c r="AKV108" s="1"/>
      <c r="AKW108" s="1"/>
      <c r="AKX108" s="1"/>
      <c r="AKY108" s="1"/>
      <c r="AKZ108" s="1"/>
      <c r="ALA108" s="1"/>
      <c r="ALB108" s="1"/>
      <c r="ALC108" s="1"/>
      <c r="ALD108" s="1"/>
      <c r="ALE108" s="1"/>
    </row>
    <row r="109" spans="1:993" x14ac:dyDescent="0.25">
      <c r="A109" s="134" t="s">
        <v>2</v>
      </c>
      <c r="B109" s="135" t="s">
        <v>10</v>
      </c>
      <c r="C109" s="135"/>
      <c r="D109" s="139"/>
      <c r="E109" s="16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  <c r="SF109" s="1"/>
      <c r="SG109" s="1"/>
      <c r="SH109" s="1"/>
      <c r="SI109" s="1"/>
      <c r="SJ109" s="1"/>
      <c r="SK109" s="1"/>
      <c r="SL109" s="1"/>
      <c r="SM109" s="1"/>
      <c r="SN109" s="1"/>
      <c r="SO109" s="1"/>
      <c r="SP109" s="1"/>
      <c r="SQ109" s="1"/>
      <c r="SR109" s="1"/>
      <c r="SS109" s="1"/>
      <c r="ST109" s="1"/>
      <c r="SU109" s="1"/>
      <c r="SV109" s="1"/>
      <c r="SW109" s="1"/>
      <c r="SX109" s="1"/>
      <c r="SY109" s="1"/>
      <c r="SZ109" s="1"/>
      <c r="TA109" s="1"/>
      <c r="TB109" s="1"/>
      <c r="TC109" s="1"/>
      <c r="TD109" s="1"/>
      <c r="TE109" s="1"/>
      <c r="TF109" s="1"/>
      <c r="TG109" s="1"/>
      <c r="TH109" s="1"/>
      <c r="TI109" s="1"/>
      <c r="TJ109" s="1"/>
      <c r="TK109" s="1"/>
      <c r="TL109" s="1"/>
      <c r="TM109" s="1"/>
      <c r="TN109" s="1"/>
      <c r="TO109" s="1"/>
      <c r="TP109" s="1"/>
      <c r="TQ109" s="1"/>
      <c r="TR109" s="1"/>
      <c r="TS109" s="1"/>
      <c r="TT109" s="1"/>
      <c r="TU109" s="1"/>
      <c r="TV109" s="1"/>
      <c r="TW109" s="1"/>
      <c r="TX109" s="1"/>
      <c r="TY109" s="1"/>
      <c r="TZ109" s="1"/>
      <c r="UA109" s="1"/>
      <c r="UB109" s="1"/>
      <c r="UC109" s="1"/>
      <c r="UD109" s="1"/>
      <c r="UE109" s="1"/>
      <c r="UF109" s="1"/>
      <c r="UG109" s="1"/>
      <c r="UH109" s="1"/>
      <c r="UI109" s="1"/>
      <c r="UJ109" s="1"/>
      <c r="UK109" s="1"/>
      <c r="UL109" s="1"/>
      <c r="UM109" s="1"/>
      <c r="UN109" s="1"/>
      <c r="UO109" s="1"/>
      <c r="UP109" s="1"/>
      <c r="UQ109" s="1"/>
      <c r="UR109" s="1"/>
      <c r="US109" s="1"/>
      <c r="UT109" s="1"/>
      <c r="UU109" s="1"/>
      <c r="UV109" s="1"/>
      <c r="UW109" s="1"/>
      <c r="UX109" s="1"/>
      <c r="UY109" s="1"/>
      <c r="UZ109" s="1"/>
      <c r="VA109" s="1"/>
      <c r="VB109" s="1"/>
      <c r="VC109" s="1"/>
      <c r="VD109" s="1"/>
      <c r="VE109" s="1"/>
      <c r="VF109" s="1"/>
      <c r="VG109" s="1"/>
      <c r="VH109" s="1"/>
      <c r="VI109" s="1"/>
      <c r="VJ109" s="1"/>
      <c r="VK109" s="1"/>
      <c r="VL109" s="1"/>
      <c r="VM109" s="1"/>
      <c r="VN109" s="1"/>
      <c r="VO109" s="1"/>
      <c r="VP109" s="1"/>
      <c r="VQ109" s="1"/>
      <c r="VR109" s="1"/>
      <c r="VS109" s="1"/>
      <c r="VT109" s="1"/>
      <c r="VU109" s="1"/>
      <c r="VV109" s="1"/>
      <c r="VW109" s="1"/>
      <c r="VX109" s="1"/>
      <c r="VY109" s="1"/>
      <c r="VZ109" s="1"/>
      <c r="WA109" s="1"/>
      <c r="WB109" s="1"/>
      <c r="WC109" s="1"/>
      <c r="WD109" s="1"/>
      <c r="WE109" s="1"/>
      <c r="WF109" s="1"/>
      <c r="WG109" s="1"/>
      <c r="WH109" s="1"/>
      <c r="WI109" s="1"/>
      <c r="WJ109" s="1"/>
      <c r="WK109" s="1"/>
      <c r="WL109" s="1"/>
      <c r="WM109" s="1"/>
      <c r="WN109" s="1"/>
      <c r="WO109" s="1"/>
      <c r="WP109" s="1"/>
      <c r="WQ109" s="1"/>
      <c r="WR109" s="1"/>
      <c r="WS109" s="1"/>
      <c r="WT109" s="1"/>
      <c r="WU109" s="1"/>
      <c r="WV109" s="1"/>
      <c r="WW109" s="1"/>
      <c r="WX109" s="1"/>
      <c r="WY109" s="1"/>
      <c r="WZ109" s="1"/>
      <c r="XA109" s="1"/>
      <c r="XB109" s="1"/>
      <c r="XC109" s="1"/>
      <c r="XD109" s="1"/>
      <c r="XE109" s="1"/>
      <c r="XF109" s="1"/>
      <c r="XG109" s="1"/>
      <c r="XH109" s="1"/>
      <c r="XI109" s="1"/>
      <c r="XJ109" s="1"/>
      <c r="XK109" s="1"/>
      <c r="XL109" s="1"/>
      <c r="XM109" s="1"/>
      <c r="XN109" s="1"/>
      <c r="XO109" s="1"/>
      <c r="XP109" s="1"/>
      <c r="XQ109" s="1"/>
      <c r="XR109" s="1"/>
      <c r="XS109" s="1"/>
      <c r="XT109" s="1"/>
      <c r="XU109" s="1"/>
      <c r="XV109" s="1"/>
      <c r="XW109" s="1"/>
      <c r="XX109" s="1"/>
      <c r="XY109" s="1"/>
      <c r="XZ109" s="1"/>
      <c r="YA109" s="1"/>
      <c r="YB109" s="1"/>
      <c r="YC109" s="1"/>
      <c r="YD109" s="1"/>
      <c r="YE109" s="1"/>
      <c r="YF109" s="1"/>
      <c r="YG109" s="1"/>
      <c r="YH109" s="1"/>
      <c r="YI109" s="1"/>
      <c r="YJ109" s="1"/>
      <c r="YK109" s="1"/>
      <c r="YL109" s="1"/>
      <c r="YM109" s="1"/>
      <c r="YN109" s="1"/>
      <c r="YO109" s="1"/>
      <c r="YP109" s="1"/>
      <c r="YQ109" s="1"/>
      <c r="YR109" s="1"/>
      <c r="YS109" s="1"/>
      <c r="YT109" s="1"/>
      <c r="YU109" s="1"/>
      <c r="YV109" s="1"/>
      <c r="YW109" s="1"/>
      <c r="YX109" s="1"/>
      <c r="YY109" s="1"/>
      <c r="YZ109" s="1"/>
      <c r="ZA109" s="1"/>
      <c r="ZB109" s="1"/>
      <c r="ZC109" s="1"/>
      <c r="ZD109" s="1"/>
      <c r="ZE109" s="1"/>
      <c r="ZF109" s="1"/>
      <c r="ZG109" s="1"/>
      <c r="ZH109" s="1"/>
      <c r="ZI109" s="1"/>
      <c r="ZJ109" s="1"/>
      <c r="ZK109" s="1"/>
      <c r="ZL109" s="1"/>
      <c r="ZM109" s="1"/>
      <c r="ZN109" s="1"/>
      <c r="ZO109" s="1"/>
      <c r="ZP109" s="1"/>
      <c r="ZQ109" s="1"/>
      <c r="ZR109" s="1"/>
      <c r="ZS109" s="1"/>
      <c r="ZT109" s="1"/>
      <c r="ZU109" s="1"/>
      <c r="ZV109" s="1"/>
      <c r="ZW109" s="1"/>
      <c r="ZX109" s="1"/>
      <c r="ZY109" s="1"/>
      <c r="ZZ109" s="1"/>
      <c r="AAA109" s="1"/>
      <c r="AAB109" s="1"/>
      <c r="AAC109" s="1"/>
      <c r="AAD109" s="1"/>
      <c r="AAE109" s="1"/>
      <c r="AAF109" s="1"/>
      <c r="AAG109" s="1"/>
      <c r="AAH109" s="1"/>
      <c r="AAI109" s="1"/>
      <c r="AAJ109" s="1"/>
      <c r="AAK109" s="1"/>
      <c r="AAL109" s="1"/>
      <c r="AAM109" s="1"/>
      <c r="AAN109" s="1"/>
      <c r="AAO109" s="1"/>
      <c r="AAP109" s="1"/>
      <c r="AAQ109" s="1"/>
      <c r="AAR109" s="1"/>
      <c r="AAS109" s="1"/>
      <c r="AAT109" s="1"/>
      <c r="AAU109" s="1"/>
      <c r="AAV109" s="1"/>
      <c r="AAW109" s="1"/>
      <c r="AAX109" s="1"/>
      <c r="AAY109" s="1"/>
      <c r="AAZ109" s="1"/>
      <c r="ABA109" s="1"/>
      <c r="ABB109" s="1"/>
      <c r="ABC109" s="1"/>
      <c r="ABD109" s="1"/>
      <c r="ABE109" s="1"/>
      <c r="ABF109" s="1"/>
      <c r="ABG109" s="1"/>
      <c r="ABH109" s="1"/>
      <c r="ABI109" s="1"/>
      <c r="ABJ109" s="1"/>
      <c r="ABK109" s="1"/>
      <c r="ABL109" s="1"/>
      <c r="ABM109" s="1"/>
      <c r="ABN109" s="1"/>
      <c r="ABO109" s="1"/>
      <c r="ABP109" s="1"/>
      <c r="ABQ109" s="1"/>
      <c r="ABR109" s="1"/>
      <c r="ABS109" s="1"/>
      <c r="ABT109" s="1"/>
      <c r="ABU109" s="1"/>
      <c r="ABV109" s="1"/>
      <c r="ABW109" s="1"/>
      <c r="ABX109" s="1"/>
      <c r="ABY109" s="1"/>
      <c r="ABZ109" s="1"/>
      <c r="ACA109" s="1"/>
      <c r="ACB109" s="1"/>
      <c r="ACC109" s="1"/>
      <c r="ACD109" s="1"/>
      <c r="ACE109" s="1"/>
      <c r="ACF109" s="1"/>
      <c r="ACG109" s="1"/>
      <c r="ACH109" s="1"/>
      <c r="ACI109" s="1"/>
      <c r="ACJ109" s="1"/>
      <c r="ACK109" s="1"/>
      <c r="ACL109" s="1"/>
      <c r="ACM109" s="1"/>
      <c r="ACN109" s="1"/>
      <c r="ACO109" s="1"/>
      <c r="ACP109" s="1"/>
      <c r="ACQ109" s="1"/>
      <c r="ACR109" s="1"/>
      <c r="ACS109" s="1"/>
      <c r="ACT109" s="1"/>
      <c r="ACU109" s="1"/>
      <c r="ACV109" s="1"/>
      <c r="ACW109" s="1"/>
      <c r="ACX109" s="1"/>
      <c r="ACY109" s="1"/>
      <c r="ACZ109" s="1"/>
      <c r="ADA109" s="1"/>
      <c r="ADB109" s="1"/>
      <c r="ADC109" s="1"/>
      <c r="ADD109" s="1"/>
      <c r="ADE109" s="1"/>
      <c r="ADF109" s="1"/>
      <c r="ADG109" s="1"/>
      <c r="ADH109" s="1"/>
      <c r="ADI109" s="1"/>
      <c r="ADJ109" s="1"/>
      <c r="ADK109" s="1"/>
      <c r="ADL109" s="1"/>
      <c r="ADM109" s="1"/>
      <c r="ADN109" s="1"/>
      <c r="ADO109" s="1"/>
      <c r="ADP109" s="1"/>
      <c r="ADQ109" s="1"/>
      <c r="ADR109" s="1"/>
      <c r="ADS109" s="1"/>
      <c r="ADT109" s="1"/>
      <c r="ADU109" s="1"/>
      <c r="ADV109" s="1"/>
      <c r="ADW109" s="1"/>
      <c r="ADX109" s="1"/>
      <c r="ADY109" s="1"/>
      <c r="ADZ109" s="1"/>
      <c r="AEA109" s="1"/>
      <c r="AEB109" s="1"/>
      <c r="AEC109" s="1"/>
      <c r="AED109" s="1"/>
      <c r="AEE109" s="1"/>
      <c r="AEF109" s="1"/>
      <c r="AEG109" s="1"/>
      <c r="AEH109" s="1"/>
      <c r="AEI109" s="1"/>
      <c r="AEJ109" s="1"/>
      <c r="AEK109" s="1"/>
      <c r="AEL109" s="1"/>
      <c r="AEM109" s="1"/>
      <c r="AEN109" s="1"/>
      <c r="AEO109" s="1"/>
      <c r="AEP109" s="1"/>
      <c r="AEQ109" s="1"/>
      <c r="AER109" s="1"/>
      <c r="AES109" s="1"/>
      <c r="AET109" s="1"/>
      <c r="AEU109" s="1"/>
      <c r="AEV109" s="1"/>
      <c r="AEW109" s="1"/>
      <c r="AEX109" s="1"/>
      <c r="AEY109" s="1"/>
      <c r="AEZ109" s="1"/>
      <c r="AFA109" s="1"/>
      <c r="AFB109" s="1"/>
      <c r="AFC109" s="1"/>
      <c r="AFD109" s="1"/>
      <c r="AFE109" s="1"/>
      <c r="AFF109" s="1"/>
      <c r="AFG109" s="1"/>
      <c r="AFH109" s="1"/>
      <c r="AFI109" s="1"/>
      <c r="AFJ109" s="1"/>
      <c r="AFK109" s="1"/>
      <c r="AFL109" s="1"/>
      <c r="AFM109" s="1"/>
      <c r="AFN109" s="1"/>
      <c r="AFO109" s="1"/>
      <c r="AFP109" s="1"/>
      <c r="AFQ109" s="1"/>
      <c r="AFR109" s="1"/>
      <c r="AFS109" s="1"/>
      <c r="AFT109" s="1"/>
      <c r="AFU109" s="1"/>
      <c r="AFV109" s="1"/>
      <c r="AFW109" s="1"/>
      <c r="AFX109" s="1"/>
      <c r="AFY109" s="1"/>
      <c r="AFZ109" s="1"/>
      <c r="AGA109" s="1"/>
      <c r="AGB109" s="1"/>
      <c r="AGC109" s="1"/>
      <c r="AGD109" s="1"/>
      <c r="AGE109" s="1"/>
      <c r="AGF109" s="1"/>
      <c r="AGG109" s="1"/>
      <c r="AGH109" s="1"/>
      <c r="AGI109" s="1"/>
      <c r="AGJ109" s="1"/>
      <c r="AGK109" s="1"/>
      <c r="AGL109" s="1"/>
      <c r="AGM109" s="1"/>
      <c r="AGN109" s="1"/>
      <c r="AGO109" s="1"/>
      <c r="AGP109" s="1"/>
      <c r="AGQ109" s="1"/>
      <c r="AGR109" s="1"/>
      <c r="AGS109" s="1"/>
      <c r="AGT109" s="1"/>
      <c r="AGU109" s="1"/>
      <c r="AGV109" s="1"/>
      <c r="AGW109" s="1"/>
      <c r="AGX109" s="1"/>
      <c r="AGY109" s="1"/>
      <c r="AGZ109" s="1"/>
      <c r="AHA109" s="1"/>
      <c r="AHB109" s="1"/>
      <c r="AHC109" s="1"/>
      <c r="AHD109" s="1"/>
      <c r="AHE109" s="1"/>
      <c r="AHF109" s="1"/>
      <c r="AHG109" s="1"/>
      <c r="AHH109" s="1"/>
      <c r="AHI109" s="1"/>
      <c r="AHJ109" s="1"/>
      <c r="AHK109" s="1"/>
      <c r="AHL109" s="1"/>
      <c r="AHM109" s="1"/>
      <c r="AHN109" s="1"/>
      <c r="AHO109" s="1"/>
      <c r="AHP109" s="1"/>
      <c r="AHQ109" s="1"/>
      <c r="AHR109" s="1"/>
      <c r="AHS109" s="1"/>
      <c r="AHT109" s="1"/>
      <c r="AHU109" s="1"/>
      <c r="AHV109" s="1"/>
      <c r="AHW109" s="1"/>
      <c r="AHX109" s="1"/>
      <c r="AHY109" s="1"/>
      <c r="AHZ109" s="1"/>
      <c r="AIA109" s="1"/>
      <c r="AIB109" s="1"/>
      <c r="AIC109" s="1"/>
      <c r="AID109" s="1"/>
      <c r="AIE109" s="1"/>
      <c r="AIF109" s="1"/>
      <c r="AIG109" s="1"/>
      <c r="AIH109" s="1"/>
      <c r="AII109" s="1"/>
      <c r="AIJ109" s="1"/>
      <c r="AIK109" s="1"/>
      <c r="AIL109" s="1"/>
      <c r="AIM109" s="1"/>
      <c r="AIN109" s="1"/>
      <c r="AIO109" s="1"/>
      <c r="AIP109" s="1"/>
      <c r="AIQ109" s="1"/>
      <c r="AIR109" s="1"/>
      <c r="AIS109" s="1"/>
      <c r="AIT109" s="1"/>
      <c r="AIU109" s="1"/>
      <c r="AIV109" s="1"/>
      <c r="AIW109" s="1"/>
      <c r="AIX109" s="1"/>
      <c r="AIY109" s="1"/>
      <c r="AIZ109" s="1"/>
      <c r="AJA109" s="1"/>
      <c r="AJB109" s="1"/>
      <c r="AJC109" s="1"/>
      <c r="AJD109" s="1"/>
      <c r="AJE109" s="1"/>
      <c r="AJF109" s="1"/>
      <c r="AJG109" s="1"/>
      <c r="AJH109" s="1"/>
      <c r="AJI109" s="1"/>
      <c r="AJJ109" s="1"/>
      <c r="AJK109" s="1"/>
      <c r="AJL109" s="1"/>
      <c r="AJM109" s="1"/>
      <c r="AJN109" s="1"/>
      <c r="AJO109" s="1"/>
      <c r="AJP109" s="1"/>
      <c r="AJQ109" s="1"/>
      <c r="AJR109" s="1"/>
      <c r="AJS109" s="1"/>
      <c r="AJT109" s="1"/>
      <c r="AJU109" s="1"/>
      <c r="AJV109" s="1"/>
      <c r="AJW109" s="1"/>
      <c r="AJX109" s="1"/>
      <c r="AJY109" s="1"/>
      <c r="AJZ109" s="1"/>
      <c r="AKA109" s="1"/>
      <c r="AKB109" s="1"/>
      <c r="AKC109" s="1"/>
      <c r="AKD109" s="1"/>
      <c r="AKE109" s="1"/>
      <c r="AKF109" s="1"/>
      <c r="AKG109" s="1"/>
      <c r="AKH109" s="1"/>
      <c r="AKI109" s="1"/>
      <c r="AKJ109" s="1"/>
      <c r="AKK109" s="1"/>
      <c r="AKL109" s="1"/>
      <c r="AKM109" s="1"/>
      <c r="AKN109" s="1"/>
      <c r="AKO109" s="1"/>
      <c r="AKP109" s="1"/>
      <c r="AKQ109" s="1"/>
      <c r="AKR109" s="1"/>
      <c r="AKS109" s="1"/>
      <c r="AKT109" s="1"/>
      <c r="AKU109" s="1"/>
      <c r="AKV109" s="1"/>
      <c r="AKW109" s="1"/>
      <c r="AKX109" s="1"/>
      <c r="AKY109" s="1"/>
      <c r="AKZ109" s="1"/>
      <c r="ALA109" s="1"/>
      <c r="ALB109" s="1"/>
      <c r="ALC109" s="1"/>
      <c r="ALD109" s="1"/>
      <c r="ALE109" s="1"/>
    </row>
    <row r="110" spans="1:993" x14ac:dyDescent="0.25">
      <c r="A110" s="179" t="s">
        <v>74</v>
      </c>
      <c r="B110" s="179"/>
      <c r="C110" s="179"/>
      <c r="D110" s="179"/>
      <c r="E110" s="166">
        <f>SUM(E107:E109)</f>
        <v>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  <c r="SF110" s="1"/>
      <c r="SG110" s="1"/>
      <c r="SH110" s="1"/>
      <c r="SI110" s="1"/>
      <c r="SJ110" s="1"/>
      <c r="SK110" s="1"/>
      <c r="SL110" s="1"/>
      <c r="SM110" s="1"/>
      <c r="SN110" s="1"/>
      <c r="SO110" s="1"/>
      <c r="SP110" s="1"/>
      <c r="SQ110" s="1"/>
      <c r="SR110" s="1"/>
      <c r="SS110" s="1"/>
      <c r="ST110" s="1"/>
      <c r="SU110" s="1"/>
      <c r="SV110" s="1"/>
      <c r="SW110" s="1"/>
      <c r="SX110" s="1"/>
      <c r="SY110" s="1"/>
      <c r="SZ110" s="1"/>
      <c r="TA110" s="1"/>
      <c r="TB110" s="1"/>
      <c r="TC110" s="1"/>
      <c r="TD110" s="1"/>
      <c r="TE110" s="1"/>
      <c r="TF110" s="1"/>
      <c r="TG110" s="1"/>
      <c r="TH110" s="1"/>
      <c r="TI110" s="1"/>
      <c r="TJ110" s="1"/>
      <c r="TK110" s="1"/>
      <c r="TL110" s="1"/>
      <c r="TM110" s="1"/>
      <c r="TN110" s="1"/>
      <c r="TO110" s="1"/>
      <c r="TP110" s="1"/>
      <c r="TQ110" s="1"/>
      <c r="TR110" s="1"/>
      <c r="TS110" s="1"/>
      <c r="TT110" s="1"/>
      <c r="TU110" s="1"/>
      <c r="TV110" s="1"/>
      <c r="TW110" s="1"/>
      <c r="TX110" s="1"/>
      <c r="TY110" s="1"/>
      <c r="TZ110" s="1"/>
      <c r="UA110" s="1"/>
      <c r="UB110" s="1"/>
      <c r="UC110" s="1"/>
      <c r="UD110" s="1"/>
      <c r="UE110" s="1"/>
      <c r="UF110" s="1"/>
      <c r="UG110" s="1"/>
      <c r="UH110" s="1"/>
      <c r="UI110" s="1"/>
      <c r="UJ110" s="1"/>
      <c r="UK110" s="1"/>
      <c r="UL110" s="1"/>
      <c r="UM110" s="1"/>
      <c r="UN110" s="1"/>
      <c r="UO110" s="1"/>
      <c r="UP110" s="1"/>
      <c r="UQ110" s="1"/>
      <c r="UR110" s="1"/>
      <c r="US110" s="1"/>
      <c r="UT110" s="1"/>
      <c r="UU110" s="1"/>
      <c r="UV110" s="1"/>
      <c r="UW110" s="1"/>
      <c r="UX110" s="1"/>
      <c r="UY110" s="1"/>
      <c r="UZ110" s="1"/>
      <c r="VA110" s="1"/>
      <c r="VB110" s="1"/>
      <c r="VC110" s="1"/>
      <c r="VD110" s="1"/>
      <c r="VE110" s="1"/>
      <c r="VF110" s="1"/>
      <c r="VG110" s="1"/>
      <c r="VH110" s="1"/>
      <c r="VI110" s="1"/>
      <c r="VJ110" s="1"/>
      <c r="VK110" s="1"/>
      <c r="VL110" s="1"/>
      <c r="VM110" s="1"/>
      <c r="VN110" s="1"/>
      <c r="VO110" s="1"/>
      <c r="VP110" s="1"/>
      <c r="VQ110" s="1"/>
      <c r="VR110" s="1"/>
      <c r="VS110" s="1"/>
      <c r="VT110" s="1"/>
      <c r="VU110" s="1"/>
      <c r="VV110" s="1"/>
      <c r="VW110" s="1"/>
      <c r="VX110" s="1"/>
      <c r="VY110" s="1"/>
      <c r="VZ110" s="1"/>
      <c r="WA110" s="1"/>
      <c r="WB110" s="1"/>
      <c r="WC110" s="1"/>
      <c r="WD110" s="1"/>
      <c r="WE110" s="1"/>
      <c r="WF110" s="1"/>
      <c r="WG110" s="1"/>
      <c r="WH110" s="1"/>
      <c r="WI110" s="1"/>
      <c r="WJ110" s="1"/>
      <c r="WK110" s="1"/>
      <c r="WL110" s="1"/>
      <c r="WM110" s="1"/>
      <c r="WN110" s="1"/>
      <c r="WO110" s="1"/>
      <c r="WP110" s="1"/>
      <c r="WQ110" s="1"/>
      <c r="WR110" s="1"/>
      <c r="WS110" s="1"/>
      <c r="WT110" s="1"/>
      <c r="WU110" s="1"/>
      <c r="WV110" s="1"/>
      <c r="WW110" s="1"/>
      <c r="WX110" s="1"/>
      <c r="WY110" s="1"/>
      <c r="WZ110" s="1"/>
      <c r="XA110" s="1"/>
      <c r="XB110" s="1"/>
      <c r="XC110" s="1"/>
      <c r="XD110" s="1"/>
      <c r="XE110" s="1"/>
      <c r="XF110" s="1"/>
      <c r="XG110" s="1"/>
      <c r="XH110" s="1"/>
      <c r="XI110" s="1"/>
      <c r="XJ110" s="1"/>
      <c r="XK110" s="1"/>
      <c r="XL110" s="1"/>
      <c r="XM110" s="1"/>
      <c r="XN110" s="1"/>
      <c r="XO110" s="1"/>
      <c r="XP110" s="1"/>
      <c r="XQ110" s="1"/>
      <c r="XR110" s="1"/>
      <c r="XS110" s="1"/>
      <c r="XT110" s="1"/>
      <c r="XU110" s="1"/>
      <c r="XV110" s="1"/>
      <c r="XW110" s="1"/>
      <c r="XX110" s="1"/>
      <c r="XY110" s="1"/>
      <c r="XZ110" s="1"/>
      <c r="YA110" s="1"/>
      <c r="YB110" s="1"/>
      <c r="YC110" s="1"/>
      <c r="YD110" s="1"/>
      <c r="YE110" s="1"/>
      <c r="YF110" s="1"/>
      <c r="YG110" s="1"/>
      <c r="YH110" s="1"/>
      <c r="YI110" s="1"/>
      <c r="YJ110" s="1"/>
      <c r="YK110" s="1"/>
      <c r="YL110" s="1"/>
      <c r="YM110" s="1"/>
      <c r="YN110" s="1"/>
      <c r="YO110" s="1"/>
      <c r="YP110" s="1"/>
      <c r="YQ110" s="1"/>
      <c r="YR110" s="1"/>
      <c r="YS110" s="1"/>
      <c r="YT110" s="1"/>
      <c r="YU110" s="1"/>
      <c r="YV110" s="1"/>
      <c r="YW110" s="1"/>
      <c r="YX110" s="1"/>
      <c r="YY110" s="1"/>
      <c r="YZ110" s="1"/>
      <c r="ZA110" s="1"/>
      <c r="ZB110" s="1"/>
      <c r="ZC110" s="1"/>
      <c r="ZD110" s="1"/>
      <c r="ZE110" s="1"/>
      <c r="ZF110" s="1"/>
      <c r="ZG110" s="1"/>
      <c r="ZH110" s="1"/>
      <c r="ZI110" s="1"/>
      <c r="ZJ110" s="1"/>
      <c r="ZK110" s="1"/>
      <c r="ZL110" s="1"/>
      <c r="ZM110" s="1"/>
      <c r="ZN110" s="1"/>
      <c r="ZO110" s="1"/>
      <c r="ZP110" s="1"/>
      <c r="ZQ110" s="1"/>
      <c r="ZR110" s="1"/>
      <c r="ZS110" s="1"/>
      <c r="ZT110" s="1"/>
      <c r="ZU110" s="1"/>
      <c r="ZV110" s="1"/>
      <c r="ZW110" s="1"/>
      <c r="ZX110" s="1"/>
      <c r="ZY110" s="1"/>
      <c r="ZZ110" s="1"/>
      <c r="AAA110" s="1"/>
      <c r="AAB110" s="1"/>
      <c r="AAC110" s="1"/>
      <c r="AAD110" s="1"/>
      <c r="AAE110" s="1"/>
      <c r="AAF110" s="1"/>
      <c r="AAG110" s="1"/>
      <c r="AAH110" s="1"/>
      <c r="AAI110" s="1"/>
      <c r="AAJ110" s="1"/>
      <c r="AAK110" s="1"/>
      <c r="AAL110" s="1"/>
      <c r="AAM110" s="1"/>
      <c r="AAN110" s="1"/>
      <c r="AAO110" s="1"/>
      <c r="AAP110" s="1"/>
      <c r="AAQ110" s="1"/>
      <c r="AAR110" s="1"/>
      <c r="AAS110" s="1"/>
      <c r="AAT110" s="1"/>
      <c r="AAU110" s="1"/>
      <c r="AAV110" s="1"/>
      <c r="AAW110" s="1"/>
      <c r="AAX110" s="1"/>
      <c r="AAY110" s="1"/>
      <c r="AAZ110" s="1"/>
      <c r="ABA110" s="1"/>
      <c r="ABB110" s="1"/>
      <c r="ABC110" s="1"/>
      <c r="ABD110" s="1"/>
      <c r="ABE110" s="1"/>
      <c r="ABF110" s="1"/>
      <c r="ABG110" s="1"/>
      <c r="ABH110" s="1"/>
      <c r="ABI110" s="1"/>
      <c r="ABJ110" s="1"/>
      <c r="ABK110" s="1"/>
      <c r="ABL110" s="1"/>
      <c r="ABM110" s="1"/>
      <c r="ABN110" s="1"/>
      <c r="ABO110" s="1"/>
      <c r="ABP110" s="1"/>
      <c r="ABQ110" s="1"/>
      <c r="ABR110" s="1"/>
      <c r="ABS110" s="1"/>
      <c r="ABT110" s="1"/>
      <c r="ABU110" s="1"/>
      <c r="ABV110" s="1"/>
      <c r="ABW110" s="1"/>
      <c r="ABX110" s="1"/>
      <c r="ABY110" s="1"/>
      <c r="ABZ110" s="1"/>
      <c r="ACA110" s="1"/>
      <c r="ACB110" s="1"/>
      <c r="ACC110" s="1"/>
      <c r="ACD110" s="1"/>
      <c r="ACE110" s="1"/>
      <c r="ACF110" s="1"/>
      <c r="ACG110" s="1"/>
      <c r="ACH110" s="1"/>
      <c r="ACI110" s="1"/>
      <c r="ACJ110" s="1"/>
      <c r="ACK110" s="1"/>
      <c r="ACL110" s="1"/>
      <c r="ACM110" s="1"/>
      <c r="ACN110" s="1"/>
      <c r="ACO110" s="1"/>
      <c r="ACP110" s="1"/>
      <c r="ACQ110" s="1"/>
      <c r="ACR110" s="1"/>
      <c r="ACS110" s="1"/>
      <c r="ACT110" s="1"/>
      <c r="ACU110" s="1"/>
      <c r="ACV110" s="1"/>
      <c r="ACW110" s="1"/>
      <c r="ACX110" s="1"/>
      <c r="ACY110" s="1"/>
      <c r="ACZ110" s="1"/>
      <c r="ADA110" s="1"/>
      <c r="ADB110" s="1"/>
      <c r="ADC110" s="1"/>
      <c r="ADD110" s="1"/>
      <c r="ADE110" s="1"/>
      <c r="ADF110" s="1"/>
      <c r="ADG110" s="1"/>
      <c r="ADH110" s="1"/>
      <c r="ADI110" s="1"/>
      <c r="ADJ110" s="1"/>
      <c r="ADK110" s="1"/>
      <c r="ADL110" s="1"/>
      <c r="ADM110" s="1"/>
      <c r="ADN110" s="1"/>
      <c r="ADO110" s="1"/>
      <c r="ADP110" s="1"/>
      <c r="ADQ110" s="1"/>
      <c r="ADR110" s="1"/>
      <c r="ADS110" s="1"/>
      <c r="ADT110" s="1"/>
      <c r="ADU110" s="1"/>
      <c r="ADV110" s="1"/>
      <c r="ADW110" s="1"/>
      <c r="ADX110" s="1"/>
      <c r="ADY110" s="1"/>
      <c r="ADZ110" s="1"/>
      <c r="AEA110" s="1"/>
      <c r="AEB110" s="1"/>
      <c r="AEC110" s="1"/>
      <c r="AED110" s="1"/>
      <c r="AEE110" s="1"/>
      <c r="AEF110" s="1"/>
      <c r="AEG110" s="1"/>
      <c r="AEH110" s="1"/>
      <c r="AEI110" s="1"/>
      <c r="AEJ110" s="1"/>
      <c r="AEK110" s="1"/>
      <c r="AEL110" s="1"/>
      <c r="AEM110" s="1"/>
      <c r="AEN110" s="1"/>
      <c r="AEO110" s="1"/>
      <c r="AEP110" s="1"/>
      <c r="AEQ110" s="1"/>
      <c r="AER110" s="1"/>
      <c r="AES110" s="1"/>
      <c r="AET110" s="1"/>
      <c r="AEU110" s="1"/>
      <c r="AEV110" s="1"/>
      <c r="AEW110" s="1"/>
      <c r="AEX110" s="1"/>
      <c r="AEY110" s="1"/>
      <c r="AEZ110" s="1"/>
      <c r="AFA110" s="1"/>
      <c r="AFB110" s="1"/>
      <c r="AFC110" s="1"/>
      <c r="AFD110" s="1"/>
      <c r="AFE110" s="1"/>
      <c r="AFF110" s="1"/>
      <c r="AFG110" s="1"/>
      <c r="AFH110" s="1"/>
      <c r="AFI110" s="1"/>
      <c r="AFJ110" s="1"/>
      <c r="AFK110" s="1"/>
      <c r="AFL110" s="1"/>
      <c r="AFM110" s="1"/>
      <c r="AFN110" s="1"/>
      <c r="AFO110" s="1"/>
      <c r="AFP110" s="1"/>
      <c r="AFQ110" s="1"/>
      <c r="AFR110" s="1"/>
      <c r="AFS110" s="1"/>
      <c r="AFT110" s="1"/>
      <c r="AFU110" s="1"/>
      <c r="AFV110" s="1"/>
      <c r="AFW110" s="1"/>
      <c r="AFX110" s="1"/>
      <c r="AFY110" s="1"/>
      <c r="AFZ110" s="1"/>
      <c r="AGA110" s="1"/>
      <c r="AGB110" s="1"/>
      <c r="AGC110" s="1"/>
      <c r="AGD110" s="1"/>
      <c r="AGE110" s="1"/>
      <c r="AGF110" s="1"/>
      <c r="AGG110" s="1"/>
      <c r="AGH110" s="1"/>
      <c r="AGI110" s="1"/>
      <c r="AGJ110" s="1"/>
      <c r="AGK110" s="1"/>
      <c r="AGL110" s="1"/>
      <c r="AGM110" s="1"/>
      <c r="AGN110" s="1"/>
      <c r="AGO110" s="1"/>
      <c r="AGP110" s="1"/>
      <c r="AGQ110" s="1"/>
      <c r="AGR110" s="1"/>
      <c r="AGS110" s="1"/>
      <c r="AGT110" s="1"/>
      <c r="AGU110" s="1"/>
      <c r="AGV110" s="1"/>
      <c r="AGW110" s="1"/>
      <c r="AGX110" s="1"/>
      <c r="AGY110" s="1"/>
      <c r="AGZ110" s="1"/>
      <c r="AHA110" s="1"/>
      <c r="AHB110" s="1"/>
      <c r="AHC110" s="1"/>
      <c r="AHD110" s="1"/>
      <c r="AHE110" s="1"/>
      <c r="AHF110" s="1"/>
      <c r="AHG110" s="1"/>
      <c r="AHH110" s="1"/>
      <c r="AHI110" s="1"/>
      <c r="AHJ110" s="1"/>
      <c r="AHK110" s="1"/>
      <c r="AHL110" s="1"/>
      <c r="AHM110" s="1"/>
      <c r="AHN110" s="1"/>
      <c r="AHO110" s="1"/>
      <c r="AHP110" s="1"/>
      <c r="AHQ110" s="1"/>
      <c r="AHR110" s="1"/>
      <c r="AHS110" s="1"/>
      <c r="AHT110" s="1"/>
      <c r="AHU110" s="1"/>
      <c r="AHV110" s="1"/>
      <c r="AHW110" s="1"/>
      <c r="AHX110" s="1"/>
      <c r="AHY110" s="1"/>
      <c r="AHZ110" s="1"/>
      <c r="AIA110" s="1"/>
      <c r="AIB110" s="1"/>
      <c r="AIC110" s="1"/>
      <c r="AID110" s="1"/>
      <c r="AIE110" s="1"/>
      <c r="AIF110" s="1"/>
      <c r="AIG110" s="1"/>
      <c r="AIH110" s="1"/>
      <c r="AII110" s="1"/>
      <c r="AIJ110" s="1"/>
      <c r="AIK110" s="1"/>
      <c r="AIL110" s="1"/>
      <c r="AIM110" s="1"/>
      <c r="AIN110" s="1"/>
      <c r="AIO110" s="1"/>
      <c r="AIP110" s="1"/>
      <c r="AIQ110" s="1"/>
      <c r="AIR110" s="1"/>
      <c r="AIS110" s="1"/>
      <c r="AIT110" s="1"/>
      <c r="AIU110" s="1"/>
      <c r="AIV110" s="1"/>
      <c r="AIW110" s="1"/>
      <c r="AIX110" s="1"/>
      <c r="AIY110" s="1"/>
      <c r="AIZ110" s="1"/>
      <c r="AJA110" s="1"/>
      <c r="AJB110" s="1"/>
      <c r="AJC110" s="1"/>
      <c r="AJD110" s="1"/>
      <c r="AJE110" s="1"/>
      <c r="AJF110" s="1"/>
      <c r="AJG110" s="1"/>
      <c r="AJH110" s="1"/>
      <c r="AJI110" s="1"/>
      <c r="AJJ110" s="1"/>
      <c r="AJK110" s="1"/>
      <c r="AJL110" s="1"/>
      <c r="AJM110" s="1"/>
      <c r="AJN110" s="1"/>
      <c r="AJO110" s="1"/>
      <c r="AJP110" s="1"/>
      <c r="AJQ110" s="1"/>
      <c r="AJR110" s="1"/>
      <c r="AJS110" s="1"/>
      <c r="AJT110" s="1"/>
      <c r="AJU110" s="1"/>
      <c r="AJV110" s="1"/>
      <c r="AJW110" s="1"/>
      <c r="AJX110" s="1"/>
      <c r="AJY110" s="1"/>
      <c r="AJZ110" s="1"/>
      <c r="AKA110" s="1"/>
      <c r="AKB110" s="1"/>
      <c r="AKC110" s="1"/>
      <c r="AKD110" s="1"/>
      <c r="AKE110" s="1"/>
      <c r="AKF110" s="1"/>
      <c r="AKG110" s="1"/>
      <c r="AKH110" s="1"/>
      <c r="AKI110" s="1"/>
      <c r="AKJ110" s="1"/>
      <c r="AKK110" s="1"/>
      <c r="AKL110" s="1"/>
      <c r="AKM110" s="1"/>
      <c r="AKN110" s="1"/>
      <c r="AKO110" s="1"/>
      <c r="AKP110" s="1"/>
      <c r="AKQ110" s="1"/>
      <c r="AKR110" s="1"/>
      <c r="AKS110" s="1"/>
      <c r="AKT110" s="1"/>
      <c r="AKU110" s="1"/>
      <c r="AKV110" s="1"/>
      <c r="AKW110" s="1"/>
      <c r="AKX110" s="1"/>
      <c r="AKY110" s="1"/>
      <c r="AKZ110" s="1"/>
      <c r="ALA110" s="1"/>
      <c r="ALB110" s="1"/>
      <c r="ALC110" s="1"/>
      <c r="ALD110" s="1"/>
      <c r="ALE110" s="1"/>
    </row>
    <row r="111" spans="1:993" s="2" customFormat="1" ht="15.75" customHeight="1" x14ac:dyDescent="0.2">
      <c r="A111" s="130"/>
      <c r="B111" s="130"/>
      <c r="C111" s="130"/>
      <c r="D111" s="130"/>
      <c r="E111" s="131"/>
    </row>
    <row r="112" spans="1:993" ht="25.5" customHeight="1" x14ac:dyDescent="0.25">
      <c r="A112" s="181" t="s">
        <v>97</v>
      </c>
      <c r="B112" s="181"/>
      <c r="C112" s="181"/>
      <c r="D112" s="181"/>
      <c r="E112" s="18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  <c r="VF112" s="1"/>
      <c r="VG112" s="1"/>
      <c r="VH112" s="1"/>
      <c r="VI112" s="1"/>
      <c r="VJ112" s="1"/>
      <c r="VK112" s="1"/>
      <c r="VL112" s="1"/>
      <c r="VM112" s="1"/>
      <c r="VN112" s="1"/>
      <c r="VO112" s="1"/>
      <c r="VP112" s="1"/>
      <c r="VQ112" s="1"/>
      <c r="VR112" s="1"/>
      <c r="VS112" s="1"/>
      <c r="VT112" s="1"/>
      <c r="VU112" s="1"/>
      <c r="VV112" s="1"/>
      <c r="VW112" s="1"/>
      <c r="VX112" s="1"/>
      <c r="VY112" s="1"/>
      <c r="VZ112" s="1"/>
      <c r="WA112" s="1"/>
      <c r="WB112" s="1"/>
      <c r="WC112" s="1"/>
      <c r="WD112" s="1"/>
      <c r="WE112" s="1"/>
      <c r="WF112" s="1"/>
      <c r="WG112" s="1"/>
      <c r="WH112" s="1"/>
      <c r="WI112" s="1"/>
      <c r="WJ112" s="1"/>
      <c r="WK112" s="1"/>
      <c r="WL112" s="1"/>
      <c r="WM112" s="1"/>
      <c r="WN112" s="1"/>
      <c r="WO112" s="1"/>
      <c r="WP112" s="1"/>
      <c r="WQ112" s="1"/>
      <c r="WR112" s="1"/>
      <c r="WS112" s="1"/>
      <c r="WT112" s="1"/>
      <c r="WU112" s="1"/>
      <c r="WV112" s="1"/>
      <c r="WW112" s="1"/>
      <c r="WX112" s="1"/>
      <c r="WY112" s="1"/>
      <c r="WZ112" s="1"/>
      <c r="XA112" s="1"/>
      <c r="XB112" s="1"/>
      <c r="XC112" s="1"/>
      <c r="XD112" s="1"/>
      <c r="XE112" s="1"/>
      <c r="XF112" s="1"/>
      <c r="XG112" s="1"/>
      <c r="XH112" s="1"/>
      <c r="XI112" s="1"/>
      <c r="XJ112" s="1"/>
      <c r="XK112" s="1"/>
      <c r="XL112" s="1"/>
      <c r="XM112" s="1"/>
      <c r="XN112" s="1"/>
      <c r="XO112" s="1"/>
      <c r="XP112" s="1"/>
      <c r="XQ112" s="1"/>
      <c r="XR112" s="1"/>
      <c r="XS112" s="1"/>
      <c r="XT112" s="1"/>
      <c r="XU112" s="1"/>
      <c r="XV112" s="1"/>
      <c r="XW112" s="1"/>
      <c r="XX112" s="1"/>
      <c r="XY112" s="1"/>
      <c r="XZ112" s="1"/>
      <c r="YA112" s="1"/>
      <c r="YB112" s="1"/>
      <c r="YC112" s="1"/>
      <c r="YD112" s="1"/>
      <c r="YE112" s="1"/>
      <c r="YF112" s="1"/>
      <c r="YG112" s="1"/>
      <c r="YH112" s="1"/>
      <c r="YI112" s="1"/>
      <c r="YJ112" s="1"/>
      <c r="YK112" s="1"/>
      <c r="YL112" s="1"/>
      <c r="YM112" s="1"/>
      <c r="YN112" s="1"/>
      <c r="YO112" s="1"/>
      <c r="YP112" s="1"/>
      <c r="YQ112" s="1"/>
      <c r="YR112" s="1"/>
      <c r="YS112" s="1"/>
      <c r="YT112" s="1"/>
      <c r="YU112" s="1"/>
      <c r="YV112" s="1"/>
      <c r="YW112" s="1"/>
      <c r="YX112" s="1"/>
      <c r="YY112" s="1"/>
      <c r="YZ112" s="1"/>
      <c r="ZA112" s="1"/>
      <c r="ZB112" s="1"/>
      <c r="ZC112" s="1"/>
      <c r="ZD112" s="1"/>
      <c r="ZE112" s="1"/>
      <c r="ZF112" s="1"/>
      <c r="ZG112" s="1"/>
      <c r="ZH112" s="1"/>
      <c r="ZI112" s="1"/>
      <c r="ZJ112" s="1"/>
      <c r="ZK112" s="1"/>
      <c r="ZL112" s="1"/>
      <c r="ZM112" s="1"/>
      <c r="ZN112" s="1"/>
      <c r="ZO112" s="1"/>
      <c r="ZP112" s="1"/>
      <c r="ZQ112" s="1"/>
      <c r="ZR112" s="1"/>
      <c r="ZS112" s="1"/>
      <c r="ZT112" s="1"/>
      <c r="ZU112" s="1"/>
      <c r="ZV112" s="1"/>
      <c r="ZW112" s="1"/>
      <c r="ZX112" s="1"/>
      <c r="ZY112" s="1"/>
      <c r="ZZ112" s="1"/>
      <c r="AAA112" s="1"/>
      <c r="AAB112" s="1"/>
      <c r="AAC112" s="1"/>
      <c r="AAD112" s="1"/>
      <c r="AAE112" s="1"/>
      <c r="AAF112" s="1"/>
      <c r="AAG112" s="1"/>
      <c r="AAH112" s="1"/>
      <c r="AAI112" s="1"/>
      <c r="AAJ112" s="1"/>
      <c r="AAK112" s="1"/>
      <c r="AAL112" s="1"/>
      <c r="AAM112" s="1"/>
      <c r="AAN112" s="1"/>
      <c r="AAO112" s="1"/>
      <c r="AAP112" s="1"/>
      <c r="AAQ112" s="1"/>
      <c r="AAR112" s="1"/>
      <c r="AAS112" s="1"/>
      <c r="AAT112" s="1"/>
      <c r="AAU112" s="1"/>
      <c r="AAV112" s="1"/>
      <c r="AAW112" s="1"/>
      <c r="AAX112" s="1"/>
      <c r="AAY112" s="1"/>
      <c r="AAZ112" s="1"/>
      <c r="ABA112" s="1"/>
      <c r="ABB112" s="1"/>
      <c r="ABC112" s="1"/>
      <c r="ABD112" s="1"/>
      <c r="ABE112" s="1"/>
      <c r="ABF112" s="1"/>
      <c r="ABG112" s="1"/>
      <c r="ABH112" s="1"/>
      <c r="ABI112" s="1"/>
      <c r="ABJ112" s="1"/>
      <c r="ABK112" s="1"/>
      <c r="ABL112" s="1"/>
      <c r="ABM112" s="1"/>
      <c r="ABN112" s="1"/>
      <c r="ABO112" s="1"/>
      <c r="ABP112" s="1"/>
      <c r="ABQ112" s="1"/>
      <c r="ABR112" s="1"/>
      <c r="ABS112" s="1"/>
      <c r="ABT112" s="1"/>
      <c r="ABU112" s="1"/>
      <c r="ABV112" s="1"/>
      <c r="ABW112" s="1"/>
      <c r="ABX112" s="1"/>
      <c r="ABY112" s="1"/>
      <c r="ABZ112" s="1"/>
      <c r="ACA112" s="1"/>
      <c r="ACB112" s="1"/>
      <c r="ACC112" s="1"/>
      <c r="ACD112" s="1"/>
      <c r="ACE112" s="1"/>
      <c r="ACF112" s="1"/>
      <c r="ACG112" s="1"/>
      <c r="ACH112" s="1"/>
      <c r="ACI112" s="1"/>
      <c r="ACJ112" s="1"/>
      <c r="ACK112" s="1"/>
      <c r="ACL112" s="1"/>
      <c r="ACM112" s="1"/>
      <c r="ACN112" s="1"/>
      <c r="ACO112" s="1"/>
      <c r="ACP112" s="1"/>
      <c r="ACQ112" s="1"/>
      <c r="ACR112" s="1"/>
      <c r="ACS112" s="1"/>
      <c r="ACT112" s="1"/>
      <c r="ACU112" s="1"/>
      <c r="ACV112" s="1"/>
      <c r="ACW112" s="1"/>
      <c r="ACX112" s="1"/>
      <c r="ACY112" s="1"/>
      <c r="ACZ112" s="1"/>
      <c r="ADA112" s="1"/>
      <c r="ADB112" s="1"/>
      <c r="ADC112" s="1"/>
      <c r="ADD112" s="1"/>
      <c r="ADE112" s="1"/>
      <c r="ADF112" s="1"/>
      <c r="ADG112" s="1"/>
      <c r="ADH112" s="1"/>
      <c r="ADI112" s="1"/>
      <c r="ADJ112" s="1"/>
      <c r="ADK112" s="1"/>
      <c r="ADL112" s="1"/>
      <c r="ADM112" s="1"/>
      <c r="ADN112" s="1"/>
      <c r="ADO112" s="1"/>
      <c r="ADP112" s="1"/>
      <c r="ADQ112" s="1"/>
      <c r="ADR112" s="1"/>
      <c r="ADS112" s="1"/>
      <c r="ADT112" s="1"/>
      <c r="ADU112" s="1"/>
      <c r="ADV112" s="1"/>
      <c r="ADW112" s="1"/>
      <c r="ADX112" s="1"/>
      <c r="ADY112" s="1"/>
      <c r="ADZ112" s="1"/>
      <c r="AEA112" s="1"/>
      <c r="AEB112" s="1"/>
      <c r="AEC112" s="1"/>
      <c r="AED112" s="1"/>
      <c r="AEE112" s="1"/>
      <c r="AEF112" s="1"/>
      <c r="AEG112" s="1"/>
      <c r="AEH112" s="1"/>
      <c r="AEI112" s="1"/>
      <c r="AEJ112" s="1"/>
      <c r="AEK112" s="1"/>
      <c r="AEL112" s="1"/>
      <c r="AEM112" s="1"/>
      <c r="AEN112" s="1"/>
      <c r="AEO112" s="1"/>
      <c r="AEP112" s="1"/>
      <c r="AEQ112" s="1"/>
      <c r="AER112" s="1"/>
      <c r="AES112" s="1"/>
      <c r="AET112" s="1"/>
      <c r="AEU112" s="1"/>
      <c r="AEV112" s="1"/>
      <c r="AEW112" s="1"/>
      <c r="AEX112" s="1"/>
      <c r="AEY112" s="1"/>
      <c r="AEZ112" s="1"/>
      <c r="AFA112" s="1"/>
      <c r="AFB112" s="1"/>
      <c r="AFC112" s="1"/>
      <c r="AFD112" s="1"/>
      <c r="AFE112" s="1"/>
      <c r="AFF112" s="1"/>
      <c r="AFG112" s="1"/>
      <c r="AFH112" s="1"/>
      <c r="AFI112" s="1"/>
      <c r="AFJ112" s="1"/>
      <c r="AFK112" s="1"/>
      <c r="AFL112" s="1"/>
      <c r="AFM112" s="1"/>
      <c r="AFN112" s="1"/>
      <c r="AFO112" s="1"/>
      <c r="AFP112" s="1"/>
      <c r="AFQ112" s="1"/>
      <c r="AFR112" s="1"/>
      <c r="AFS112" s="1"/>
      <c r="AFT112" s="1"/>
      <c r="AFU112" s="1"/>
      <c r="AFV112" s="1"/>
      <c r="AFW112" s="1"/>
      <c r="AFX112" s="1"/>
      <c r="AFY112" s="1"/>
      <c r="AFZ112" s="1"/>
      <c r="AGA112" s="1"/>
      <c r="AGB112" s="1"/>
      <c r="AGC112" s="1"/>
      <c r="AGD112" s="1"/>
      <c r="AGE112" s="1"/>
      <c r="AGF112" s="1"/>
      <c r="AGG112" s="1"/>
      <c r="AGH112" s="1"/>
      <c r="AGI112" s="1"/>
      <c r="AGJ112" s="1"/>
      <c r="AGK112" s="1"/>
      <c r="AGL112" s="1"/>
      <c r="AGM112" s="1"/>
      <c r="AGN112" s="1"/>
      <c r="AGO112" s="1"/>
      <c r="AGP112" s="1"/>
      <c r="AGQ112" s="1"/>
      <c r="AGR112" s="1"/>
      <c r="AGS112" s="1"/>
      <c r="AGT112" s="1"/>
      <c r="AGU112" s="1"/>
      <c r="AGV112" s="1"/>
      <c r="AGW112" s="1"/>
      <c r="AGX112" s="1"/>
      <c r="AGY112" s="1"/>
      <c r="AGZ112" s="1"/>
      <c r="AHA112" s="1"/>
      <c r="AHB112" s="1"/>
      <c r="AHC112" s="1"/>
      <c r="AHD112" s="1"/>
      <c r="AHE112" s="1"/>
      <c r="AHF112" s="1"/>
      <c r="AHG112" s="1"/>
      <c r="AHH112" s="1"/>
      <c r="AHI112" s="1"/>
      <c r="AHJ112" s="1"/>
      <c r="AHK112" s="1"/>
      <c r="AHL112" s="1"/>
      <c r="AHM112" s="1"/>
      <c r="AHN112" s="1"/>
      <c r="AHO112" s="1"/>
      <c r="AHP112" s="1"/>
      <c r="AHQ112" s="1"/>
      <c r="AHR112" s="1"/>
      <c r="AHS112" s="1"/>
      <c r="AHT112" s="1"/>
      <c r="AHU112" s="1"/>
      <c r="AHV112" s="1"/>
      <c r="AHW112" s="1"/>
      <c r="AHX112" s="1"/>
      <c r="AHY112" s="1"/>
      <c r="AHZ112" s="1"/>
      <c r="AIA112" s="1"/>
      <c r="AIB112" s="1"/>
      <c r="AIC112" s="1"/>
      <c r="AID112" s="1"/>
      <c r="AIE112" s="1"/>
      <c r="AIF112" s="1"/>
      <c r="AIG112" s="1"/>
      <c r="AIH112" s="1"/>
      <c r="AII112" s="1"/>
      <c r="AIJ112" s="1"/>
      <c r="AIK112" s="1"/>
      <c r="AIL112" s="1"/>
      <c r="AIM112" s="1"/>
      <c r="AIN112" s="1"/>
      <c r="AIO112" s="1"/>
      <c r="AIP112" s="1"/>
      <c r="AIQ112" s="1"/>
      <c r="AIR112" s="1"/>
      <c r="AIS112" s="1"/>
      <c r="AIT112" s="1"/>
      <c r="AIU112" s="1"/>
      <c r="AIV112" s="1"/>
      <c r="AIW112" s="1"/>
      <c r="AIX112" s="1"/>
      <c r="AIY112" s="1"/>
      <c r="AIZ112" s="1"/>
      <c r="AJA112" s="1"/>
      <c r="AJB112" s="1"/>
      <c r="AJC112" s="1"/>
      <c r="AJD112" s="1"/>
      <c r="AJE112" s="1"/>
      <c r="AJF112" s="1"/>
      <c r="AJG112" s="1"/>
      <c r="AJH112" s="1"/>
      <c r="AJI112" s="1"/>
      <c r="AJJ112" s="1"/>
      <c r="AJK112" s="1"/>
      <c r="AJL112" s="1"/>
      <c r="AJM112" s="1"/>
      <c r="AJN112" s="1"/>
      <c r="AJO112" s="1"/>
      <c r="AJP112" s="1"/>
      <c r="AJQ112" s="1"/>
      <c r="AJR112" s="1"/>
      <c r="AJS112" s="1"/>
      <c r="AJT112" s="1"/>
      <c r="AJU112" s="1"/>
      <c r="AJV112" s="1"/>
      <c r="AJW112" s="1"/>
      <c r="AJX112" s="1"/>
      <c r="AJY112" s="1"/>
      <c r="AJZ112" s="1"/>
      <c r="AKA112" s="1"/>
      <c r="AKB112" s="1"/>
      <c r="AKC112" s="1"/>
      <c r="AKD112" s="1"/>
      <c r="AKE112" s="1"/>
      <c r="AKF112" s="1"/>
      <c r="AKG112" s="1"/>
      <c r="AKH112" s="1"/>
      <c r="AKI112" s="1"/>
      <c r="AKJ112" s="1"/>
      <c r="AKK112" s="1"/>
      <c r="AKL112" s="1"/>
      <c r="AKM112" s="1"/>
      <c r="AKN112" s="1"/>
      <c r="AKO112" s="1"/>
      <c r="AKP112" s="1"/>
      <c r="AKQ112" s="1"/>
      <c r="AKR112" s="1"/>
      <c r="AKS112" s="1"/>
      <c r="AKT112" s="1"/>
      <c r="AKU112" s="1"/>
      <c r="AKV112" s="1"/>
      <c r="AKW112" s="1"/>
      <c r="AKX112" s="1"/>
      <c r="AKY112" s="1"/>
      <c r="AKZ112" s="1"/>
      <c r="ALA112" s="1"/>
      <c r="ALB112" s="1"/>
      <c r="ALC112" s="1"/>
      <c r="ALD112" s="1"/>
      <c r="ALE112" s="1"/>
    </row>
    <row r="113" spans="1:993" ht="25.5" customHeight="1" x14ac:dyDescent="0.25">
      <c r="A113" s="182" t="s">
        <v>98</v>
      </c>
      <c r="B113" s="182"/>
      <c r="C113" s="182"/>
      <c r="D113" s="182"/>
      <c r="E113" s="142">
        <f>SUM(E88+E99+E110)</f>
        <v>4274.92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  <c r="VK113" s="1"/>
      <c r="VL113" s="1"/>
      <c r="VM113" s="1"/>
      <c r="VN113" s="1"/>
      <c r="VO113" s="1"/>
      <c r="VP113" s="1"/>
      <c r="VQ113" s="1"/>
      <c r="VR113" s="1"/>
      <c r="VS113" s="1"/>
      <c r="VT113" s="1"/>
      <c r="VU113" s="1"/>
      <c r="VV113" s="1"/>
      <c r="VW113" s="1"/>
      <c r="VX113" s="1"/>
      <c r="VY113" s="1"/>
      <c r="VZ113" s="1"/>
      <c r="WA113" s="1"/>
      <c r="WB113" s="1"/>
      <c r="WC113" s="1"/>
      <c r="WD113" s="1"/>
      <c r="WE113" s="1"/>
      <c r="WF113" s="1"/>
      <c r="WG113" s="1"/>
      <c r="WH113" s="1"/>
      <c r="WI113" s="1"/>
      <c r="WJ113" s="1"/>
      <c r="WK113" s="1"/>
      <c r="WL113" s="1"/>
      <c r="WM113" s="1"/>
      <c r="WN113" s="1"/>
      <c r="WO113" s="1"/>
      <c r="WP113" s="1"/>
      <c r="WQ113" s="1"/>
      <c r="WR113" s="1"/>
      <c r="WS113" s="1"/>
      <c r="WT113" s="1"/>
      <c r="WU113" s="1"/>
      <c r="WV113" s="1"/>
      <c r="WW113" s="1"/>
      <c r="WX113" s="1"/>
      <c r="WY113" s="1"/>
      <c r="WZ113" s="1"/>
      <c r="XA113" s="1"/>
      <c r="XB113" s="1"/>
      <c r="XC113" s="1"/>
      <c r="XD113" s="1"/>
      <c r="XE113" s="1"/>
      <c r="XF113" s="1"/>
      <c r="XG113" s="1"/>
      <c r="XH113" s="1"/>
      <c r="XI113" s="1"/>
      <c r="XJ113" s="1"/>
      <c r="XK113" s="1"/>
      <c r="XL113" s="1"/>
      <c r="XM113" s="1"/>
      <c r="XN113" s="1"/>
      <c r="XO113" s="1"/>
      <c r="XP113" s="1"/>
      <c r="XQ113" s="1"/>
      <c r="XR113" s="1"/>
      <c r="XS113" s="1"/>
      <c r="XT113" s="1"/>
      <c r="XU113" s="1"/>
      <c r="XV113" s="1"/>
      <c r="XW113" s="1"/>
      <c r="XX113" s="1"/>
      <c r="XY113" s="1"/>
      <c r="XZ113" s="1"/>
      <c r="YA113" s="1"/>
      <c r="YB113" s="1"/>
      <c r="YC113" s="1"/>
      <c r="YD113" s="1"/>
      <c r="YE113" s="1"/>
      <c r="YF113" s="1"/>
      <c r="YG113" s="1"/>
      <c r="YH113" s="1"/>
      <c r="YI113" s="1"/>
      <c r="YJ113" s="1"/>
      <c r="YK113" s="1"/>
      <c r="YL113" s="1"/>
      <c r="YM113" s="1"/>
      <c r="YN113" s="1"/>
      <c r="YO113" s="1"/>
      <c r="YP113" s="1"/>
      <c r="YQ113" s="1"/>
      <c r="YR113" s="1"/>
      <c r="YS113" s="1"/>
      <c r="YT113" s="1"/>
      <c r="YU113" s="1"/>
      <c r="YV113" s="1"/>
      <c r="YW113" s="1"/>
      <c r="YX113" s="1"/>
      <c r="YY113" s="1"/>
      <c r="YZ113" s="1"/>
      <c r="ZA113" s="1"/>
      <c r="ZB113" s="1"/>
      <c r="ZC113" s="1"/>
      <c r="ZD113" s="1"/>
      <c r="ZE113" s="1"/>
      <c r="ZF113" s="1"/>
      <c r="ZG113" s="1"/>
      <c r="ZH113" s="1"/>
      <c r="ZI113" s="1"/>
      <c r="ZJ113" s="1"/>
      <c r="ZK113" s="1"/>
      <c r="ZL113" s="1"/>
      <c r="ZM113" s="1"/>
      <c r="ZN113" s="1"/>
      <c r="ZO113" s="1"/>
      <c r="ZP113" s="1"/>
      <c r="ZQ113" s="1"/>
      <c r="ZR113" s="1"/>
      <c r="ZS113" s="1"/>
      <c r="ZT113" s="1"/>
      <c r="ZU113" s="1"/>
      <c r="ZV113" s="1"/>
      <c r="ZW113" s="1"/>
      <c r="ZX113" s="1"/>
      <c r="ZY113" s="1"/>
      <c r="ZZ113" s="1"/>
      <c r="AAA113" s="1"/>
      <c r="AAB113" s="1"/>
      <c r="AAC113" s="1"/>
      <c r="AAD113" s="1"/>
      <c r="AAE113" s="1"/>
      <c r="AAF113" s="1"/>
      <c r="AAG113" s="1"/>
      <c r="AAH113" s="1"/>
      <c r="AAI113" s="1"/>
      <c r="AAJ113" s="1"/>
      <c r="AAK113" s="1"/>
      <c r="AAL113" s="1"/>
      <c r="AAM113" s="1"/>
      <c r="AAN113" s="1"/>
      <c r="AAO113" s="1"/>
      <c r="AAP113" s="1"/>
      <c r="AAQ113" s="1"/>
      <c r="AAR113" s="1"/>
      <c r="AAS113" s="1"/>
      <c r="AAT113" s="1"/>
      <c r="AAU113" s="1"/>
      <c r="AAV113" s="1"/>
      <c r="AAW113" s="1"/>
      <c r="AAX113" s="1"/>
      <c r="AAY113" s="1"/>
      <c r="AAZ113" s="1"/>
      <c r="ABA113" s="1"/>
      <c r="ABB113" s="1"/>
      <c r="ABC113" s="1"/>
      <c r="ABD113" s="1"/>
      <c r="ABE113" s="1"/>
      <c r="ABF113" s="1"/>
      <c r="ABG113" s="1"/>
      <c r="ABH113" s="1"/>
      <c r="ABI113" s="1"/>
      <c r="ABJ113" s="1"/>
      <c r="ABK113" s="1"/>
      <c r="ABL113" s="1"/>
      <c r="ABM113" s="1"/>
      <c r="ABN113" s="1"/>
      <c r="ABO113" s="1"/>
      <c r="ABP113" s="1"/>
      <c r="ABQ113" s="1"/>
      <c r="ABR113" s="1"/>
      <c r="ABS113" s="1"/>
      <c r="ABT113" s="1"/>
      <c r="ABU113" s="1"/>
      <c r="ABV113" s="1"/>
      <c r="ABW113" s="1"/>
      <c r="ABX113" s="1"/>
      <c r="ABY113" s="1"/>
      <c r="ABZ113" s="1"/>
      <c r="ACA113" s="1"/>
      <c r="ACB113" s="1"/>
      <c r="ACC113" s="1"/>
      <c r="ACD113" s="1"/>
      <c r="ACE113" s="1"/>
      <c r="ACF113" s="1"/>
      <c r="ACG113" s="1"/>
      <c r="ACH113" s="1"/>
      <c r="ACI113" s="1"/>
      <c r="ACJ113" s="1"/>
      <c r="ACK113" s="1"/>
      <c r="ACL113" s="1"/>
      <c r="ACM113" s="1"/>
      <c r="ACN113" s="1"/>
      <c r="ACO113" s="1"/>
      <c r="ACP113" s="1"/>
      <c r="ACQ113" s="1"/>
      <c r="ACR113" s="1"/>
      <c r="ACS113" s="1"/>
      <c r="ACT113" s="1"/>
      <c r="ACU113" s="1"/>
      <c r="ACV113" s="1"/>
      <c r="ACW113" s="1"/>
      <c r="ACX113" s="1"/>
      <c r="ACY113" s="1"/>
      <c r="ACZ113" s="1"/>
      <c r="ADA113" s="1"/>
      <c r="ADB113" s="1"/>
      <c r="ADC113" s="1"/>
      <c r="ADD113" s="1"/>
      <c r="ADE113" s="1"/>
      <c r="ADF113" s="1"/>
      <c r="ADG113" s="1"/>
      <c r="ADH113" s="1"/>
      <c r="ADI113" s="1"/>
      <c r="ADJ113" s="1"/>
      <c r="ADK113" s="1"/>
      <c r="ADL113" s="1"/>
      <c r="ADM113" s="1"/>
      <c r="ADN113" s="1"/>
      <c r="ADO113" s="1"/>
      <c r="ADP113" s="1"/>
      <c r="ADQ113" s="1"/>
      <c r="ADR113" s="1"/>
      <c r="ADS113" s="1"/>
      <c r="ADT113" s="1"/>
      <c r="ADU113" s="1"/>
      <c r="ADV113" s="1"/>
      <c r="ADW113" s="1"/>
      <c r="ADX113" s="1"/>
      <c r="ADY113" s="1"/>
      <c r="ADZ113" s="1"/>
      <c r="AEA113" s="1"/>
      <c r="AEB113" s="1"/>
      <c r="AEC113" s="1"/>
      <c r="AED113" s="1"/>
      <c r="AEE113" s="1"/>
      <c r="AEF113" s="1"/>
      <c r="AEG113" s="1"/>
      <c r="AEH113" s="1"/>
      <c r="AEI113" s="1"/>
      <c r="AEJ113" s="1"/>
      <c r="AEK113" s="1"/>
      <c r="AEL113" s="1"/>
      <c r="AEM113" s="1"/>
      <c r="AEN113" s="1"/>
      <c r="AEO113" s="1"/>
      <c r="AEP113" s="1"/>
      <c r="AEQ113" s="1"/>
      <c r="AER113" s="1"/>
      <c r="AES113" s="1"/>
      <c r="AET113" s="1"/>
      <c r="AEU113" s="1"/>
      <c r="AEV113" s="1"/>
      <c r="AEW113" s="1"/>
      <c r="AEX113" s="1"/>
      <c r="AEY113" s="1"/>
      <c r="AEZ113" s="1"/>
      <c r="AFA113" s="1"/>
      <c r="AFB113" s="1"/>
      <c r="AFC113" s="1"/>
      <c r="AFD113" s="1"/>
      <c r="AFE113" s="1"/>
      <c r="AFF113" s="1"/>
      <c r="AFG113" s="1"/>
      <c r="AFH113" s="1"/>
      <c r="AFI113" s="1"/>
      <c r="AFJ113" s="1"/>
      <c r="AFK113" s="1"/>
      <c r="AFL113" s="1"/>
      <c r="AFM113" s="1"/>
      <c r="AFN113" s="1"/>
      <c r="AFO113" s="1"/>
      <c r="AFP113" s="1"/>
      <c r="AFQ113" s="1"/>
      <c r="AFR113" s="1"/>
      <c r="AFS113" s="1"/>
      <c r="AFT113" s="1"/>
      <c r="AFU113" s="1"/>
      <c r="AFV113" s="1"/>
      <c r="AFW113" s="1"/>
      <c r="AFX113" s="1"/>
      <c r="AFY113" s="1"/>
      <c r="AFZ113" s="1"/>
      <c r="AGA113" s="1"/>
      <c r="AGB113" s="1"/>
      <c r="AGC113" s="1"/>
      <c r="AGD113" s="1"/>
      <c r="AGE113" s="1"/>
      <c r="AGF113" s="1"/>
      <c r="AGG113" s="1"/>
      <c r="AGH113" s="1"/>
      <c r="AGI113" s="1"/>
      <c r="AGJ113" s="1"/>
      <c r="AGK113" s="1"/>
      <c r="AGL113" s="1"/>
      <c r="AGM113" s="1"/>
      <c r="AGN113" s="1"/>
      <c r="AGO113" s="1"/>
      <c r="AGP113" s="1"/>
      <c r="AGQ113" s="1"/>
      <c r="AGR113" s="1"/>
      <c r="AGS113" s="1"/>
      <c r="AGT113" s="1"/>
      <c r="AGU113" s="1"/>
      <c r="AGV113" s="1"/>
      <c r="AGW113" s="1"/>
      <c r="AGX113" s="1"/>
      <c r="AGY113" s="1"/>
      <c r="AGZ113" s="1"/>
      <c r="AHA113" s="1"/>
      <c r="AHB113" s="1"/>
      <c r="AHC113" s="1"/>
      <c r="AHD113" s="1"/>
      <c r="AHE113" s="1"/>
      <c r="AHF113" s="1"/>
      <c r="AHG113" s="1"/>
      <c r="AHH113" s="1"/>
      <c r="AHI113" s="1"/>
      <c r="AHJ113" s="1"/>
      <c r="AHK113" s="1"/>
      <c r="AHL113" s="1"/>
      <c r="AHM113" s="1"/>
      <c r="AHN113" s="1"/>
      <c r="AHO113" s="1"/>
      <c r="AHP113" s="1"/>
      <c r="AHQ113" s="1"/>
      <c r="AHR113" s="1"/>
      <c r="AHS113" s="1"/>
      <c r="AHT113" s="1"/>
      <c r="AHU113" s="1"/>
      <c r="AHV113" s="1"/>
      <c r="AHW113" s="1"/>
      <c r="AHX113" s="1"/>
      <c r="AHY113" s="1"/>
      <c r="AHZ113" s="1"/>
      <c r="AIA113" s="1"/>
      <c r="AIB113" s="1"/>
      <c r="AIC113" s="1"/>
      <c r="AID113" s="1"/>
      <c r="AIE113" s="1"/>
      <c r="AIF113" s="1"/>
      <c r="AIG113" s="1"/>
      <c r="AIH113" s="1"/>
      <c r="AII113" s="1"/>
      <c r="AIJ113" s="1"/>
      <c r="AIK113" s="1"/>
      <c r="AIL113" s="1"/>
      <c r="AIM113" s="1"/>
      <c r="AIN113" s="1"/>
      <c r="AIO113" s="1"/>
      <c r="AIP113" s="1"/>
      <c r="AIQ113" s="1"/>
      <c r="AIR113" s="1"/>
      <c r="AIS113" s="1"/>
      <c r="AIT113" s="1"/>
      <c r="AIU113" s="1"/>
      <c r="AIV113" s="1"/>
      <c r="AIW113" s="1"/>
      <c r="AIX113" s="1"/>
      <c r="AIY113" s="1"/>
      <c r="AIZ113" s="1"/>
      <c r="AJA113" s="1"/>
      <c r="AJB113" s="1"/>
      <c r="AJC113" s="1"/>
      <c r="AJD113" s="1"/>
      <c r="AJE113" s="1"/>
      <c r="AJF113" s="1"/>
      <c r="AJG113" s="1"/>
      <c r="AJH113" s="1"/>
      <c r="AJI113" s="1"/>
      <c r="AJJ113" s="1"/>
      <c r="AJK113" s="1"/>
      <c r="AJL113" s="1"/>
      <c r="AJM113" s="1"/>
      <c r="AJN113" s="1"/>
      <c r="AJO113" s="1"/>
      <c r="AJP113" s="1"/>
      <c r="AJQ113" s="1"/>
      <c r="AJR113" s="1"/>
      <c r="AJS113" s="1"/>
      <c r="AJT113" s="1"/>
      <c r="AJU113" s="1"/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"/>
      <c r="AKP113" s="1"/>
      <c r="AKQ113" s="1"/>
      <c r="AKR113" s="1"/>
      <c r="AKS113" s="1"/>
      <c r="AKT113" s="1"/>
      <c r="AKU113" s="1"/>
      <c r="AKV113" s="1"/>
      <c r="AKW113" s="1"/>
      <c r="AKX113" s="1"/>
      <c r="AKY113" s="1"/>
      <c r="AKZ113" s="1"/>
      <c r="ALA113" s="1"/>
      <c r="ALB113" s="1"/>
      <c r="ALC113" s="1"/>
      <c r="ALD113" s="1"/>
      <c r="ALE113" s="1"/>
    </row>
    <row r="114" spans="1:993" s="4" customFormat="1" ht="25.5" customHeight="1" x14ac:dyDescent="0.2">
      <c r="A114" s="121"/>
      <c r="B114" s="167" t="s">
        <v>69</v>
      </c>
      <c r="C114" s="167"/>
      <c r="D114" s="121" t="s">
        <v>79</v>
      </c>
      <c r="E114" s="121" t="s">
        <v>41</v>
      </c>
    </row>
    <row r="115" spans="1:993" s="4" customFormat="1" ht="12.75" x14ac:dyDescent="0.2">
      <c r="A115" s="134" t="s">
        <v>0</v>
      </c>
      <c r="B115" s="135" t="s">
        <v>18</v>
      </c>
      <c r="C115" s="136" t="s">
        <v>218</v>
      </c>
      <c r="D115" s="139">
        <v>5.2600000000000001E-2</v>
      </c>
      <c r="E115" s="137">
        <f>ROUND(($E$113*D115),2)</f>
        <v>224.86</v>
      </c>
    </row>
    <row r="116" spans="1:993" s="4" customFormat="1" ht="12.75" x14ac:dyDescent="0.2">
      <c r="A116" s="134" t="s">
        <v>1</v>
      </c>
      <c r="B116" s="135" t="s">
        <v>19</v>
      </c>
      <c r="C116" s="136" t="s">
        <v>218</v>
      </c>
      <c r="D116" s="139">
        <v>5.2900000000000003E-2</v>
      </c>
      <c r="E116" s="137">
        <f>ROUND(($E$113*D116),2)</f>
        <v>226.14</v>
      </c>
    </row>
    <row r="117" spans="1:993" s="4" customFormat="1" ht="12.75" x14ac:dyDescent="0.2">
      <c r="A117" s="134"/>
      <c r="B117" s="135" t="s">
        <v>99</v>
      </c>
      <c r="C117" s="135"/>
      <c r="D117" s="139"/>
      <c r="E117" s="137">
        <f>E113+E115+E116</f>
        <v>4725.92</v>
      </c>
    </row>
    <row r="118" spans="1:993" s="4" customFormat="1" ht="12.75" x14ac:dyDescent="0.2">
      <c r="A118" s="134" t="s">
        <v>2</v>
      </c>
      <c r="B118" s="168" t="s">
        <v>94</v>
      </c>
      <c r="C118" s="136" t="s">
        <v>220</v>
      </c>
      <c r="D118" s="169">
        <f>(100-(D125*100))/100</f>
        <v>0.91349999999999998</v>
      </c>
      <c r="E118" s="137">
        <f>ROUND(E117/D118,2)</f>
        <v>5173.42</v>
      </c>
    </row>
    <row r="119" spans="1:993" s="4" customFormat="1" ht="12.75" x14ac:dyDescent="0.2">
      <c r="A119" s="134"/>
      <c r="B119" s="135" t="s">
        <v>75</v>
      </c>
      <c r="C119" s="135"/>
      <c r="D119" s="139"/>
      <c r="E119" s="137"/>
    </row>
    <row r="120" spans="1:993" s="4" customFormat="1" ht="12.75" x14ac:dyDescent="0.2">
      <c r="A120" s="134"/>
      <c r="B120" s="135" t="s">
        <v>91</v>
      </c>
      <c r="C120" s="135"/>
      <c r="D120" s="170">
        <v>6.4999999999999997E-3</v>
      </c>
      <c r="E120" s="137">
        <f>ROUND($E$118*D120,2)</f>
        <v>33.630000000000003</v>
      </c>
    </row>
    <row r="121" spans="1:993" s="4" customFormat="1" ht="12.75" x14ac:dyDescent="0.2">
      <c r="A121" s="134"/>
      <c r="B121" s="135" t="s">
        <v>92</v>
      </c>
      <c r="C121" s="135"/>
      <c r="D121" s="139">
        <v>0.03</v>
      </c>
      <c r="E121" s="137">
        <f t="shared" ref="E121:E124" si="2">ROUND($E$118*D121,2)</f>
        <v>155.19999999999999</v>
      </c>
    </row>
    <row r="122" spans="1:993" s="4" customFormat="1" ht="12.75" x14ac:dyDescent="0.2">
      <c r="A122" s="134"/>
      <c r="B122" s="135" t="s">
        <v>76</v>
      </c>
      <c r="C122" s="135"/>
      <c r="D122" s="139"/>
      <c r="E122" s="137">
        <f t="shared" si="2"/>
        <v>0</v>
      </c>
    </row>
    <row r="123" spans="1:993" s="4" customFormat="1" ht="12.75" x14ac:dyDescent="0.2">
      <c r="A123" s="134"/>
      <c r="B123" s="135" t="s">
        <v>77</v>
      </c>
      <c r="C123" s="135"/>
      <c r="D123" s="139"/>
      <c r="E123" s="137">
        <f t="shared" si="2"/>
        <v>0</v>
      </c>
      <c r="G123" s="42"/>
    </row>
    <row r="124" spans="1:993" s="4" customFormat="1" ht="12.75" x14ac:dyDescent="0.2">
      <c r="A124" s="134"/>
      <c r="B124" s="135" t="s">
        <v>93</v>
      </c>
      <c r="C124" s="135"/>
      <c r="D124" s="139">
        <v>0.05</v>
      </c>
      <c r="E124" s="137">
        <f t="shared" si="2"/>
        <v>258.67</v>
      </c>
    </row>
    <row r="125" spans="1:993" s="4" customFormat="1" ht="12.75" x14ac:dyDescent="0.2">
      <c r="A125" s="134"/>
      <c r="B125" s="168" t="s">
        <v>95</v>
      </c>
      <c r="C125" s="168"/>
      <c r="D125" s="171">
        <f>SUM(D119:D124)</f>
        <v>8.6499999999999994E-2</v>
      </c>
      <c r="E125" s="172">
        <f>SUM(E120:E124)</f>
        <v>447.5</v>
      </c>
    </row>
    <row r="126" spans="1:993" s="4" customFormat="1" ht="12.75" x14ac:dyDescent="0.2">
      <c r="A126" s="179" t="s">
        <v>78</v>
      </c>
      <c r="B126" s="179"/>
      <c r="C126" s="179"/>
      <c r="D126" s="179"/>
      <c r="E126" s="141">
        <f>ROUND(SUM(E115:E116,E125),2)</f>
        <v>898.5</v>
      </c>
    </row>
    <row r="127" spans="1:993" x14ac:dyDescent="0.25">
      <c r="A127" s="192" t="s">
        <v>237</v>
      </c>
      <c r="B127" s="193"/>
      <c r="C127" s="193"/>
      <c r="D127" s="193"/>
      <c r="E127" s="19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</row>
    <row r="128" spans="1:993" x14ac:dyDescent="0.25">
      <c r="A128" s="192" t="s">
        <v>238</v>
      </c>
      <c r="B128" s="193"/>
      <c r="C128" s="193"/>
      <c r="D128" s="193"/>
      <c r="E128" s="19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  <c r="VK128" s="1"/>
      <c r="VL128" s="1"/>
      <c r="VM128" s="1"/>
      <c r="VN128" s="1"/>
      <c r="VO128" s="1"/>
      <c r="VP128" s="1"/>
      <c r="VQ128" s="1"/>
      <c r="VR128" s="1"/>
      <c r="VS128" s="1"/>
      <c r="VT128" s="1"/>
      <c r="VU128" s="1"/>
      <c r="VV128" s="1"/>
      <c r="VW128" s="1"/>
      <c r="VX128" s="1"/>
      <c r="VY128" s="1"/>
      <c r="VZ128" s="1"/>
      <c r="WA128" s="1"/>
      <c r="WB128" s="1"/>
      <c r="WC128" s="1"/>
      <c r="WD128" s="1"/>
      <c r="WE128" s="1"/>
      <c r="WF128" s="1"/>
      <c r="WG128" s="1"/>
      <c r="WH128" s="1"/>
      <c r="WI128" s="1"/>
      <c r="WJ128" s="1"/>
      <c r="WK128" s="1"/>
      <c r="WL128" s="1"/>
      <c r="WM128" s="1"/>
      <c r="WN128" s="1"/>
      <c r="WO128" s="1"/>
      <c r="WP128" s="1"/>
      <c r="WQ128" s="1"/>
      <c r="WR128" s="1"/>
      <c r="WS128" s="1"/>
      <c r="WT128" s="1"/>
      <c r="WU128" s="1"/>
      <c r="WV128" s="1"/>
      <c r="WW128" s="1"/>
      <c r="WX128" s="1"/>
      <c r="WY128" s="1"/>
      <c r="WZ128" s="1"/>
      <c r="XA128" s="1"/>
      <c r="XB128" s="1"/>
      <c r="XC128" s="1"/>
      <c r="XD128" s="1"/>
      <c r="XE128" s="1"/>
      <c r="XF128" s="1"/>
      <c r="XG128" s="1"/>
      <c r="XH128" s="1"/>
      <c r="XI128" s="1"/>
      <c r="XJ128" s="1"/>
      <c r="XK128" s="1"/>
      <c r="XL128" s="1"/>
      <c r="XM128" s="1"/>
      <c r="XN128" s="1"/>
      <c r="XO128" s="1"/>
      <c r="XP128" s="1"/>
      <c r="XQ128" s="1"/>
      <c r="XR128" s="1"/>
      <c r="XS128" s="1"/>
      <c r="XT128" s="1"/>
      <c r="XU128" s="1"/>
      <c r="XV128" s="1"/>
      <c r="XW128" s="1"/>
      <c r="XX128" s="1"/>
      <c r="XY128" s="1"/>
      <c r="XZ128" s="1"/>
      <c r="YA128" s="1"/>
      <c r="YB128" s="1"/>
      <c r="YC128" s="1"/>
      <c r="YD128" s="1"/>
      <c r="YE128" s="1"/>
      <c r="YF128" s="1"/>
      <c r="YG128" s="1"/>
      <c r="YH128" s="1"/>
      <c r="YI128" s="1"/>
      <c r="YJ128" s="1"/>
      <c r="YK128" s="1"/>
      <c r="YL128" s="1"/>
      <c r="YM128" s="1"/>
      <c r="YN128" s="1"/>
      <c r="YO128" s="1"/>
      <c r="YP128" s="1"/>
      <c r="YQ128" s="1"/>
      <c r="YR128" s="1"/>
      <c r="YS128" s="1"/>
      <c r="YT128" s="1"/>
      <c r="YU128" s="1"/>
      <c r="YV128" s="1"/>
      <c r="YW128" s="1"/>
      <c r="YX128" s="1"/>
      <c r="YY128" s="1"/>
      <c r="YZ128" s="1"/>
      <c r="ZA128" s="1"/>
      <c r="ZB128" s="1"/>
      <c r="ZC128" s="1"/>
      <c r="ZD128" s="1"/>
      <c r="ZE128" s="1"/>
      <c r="ZF128" s="1"/>
      <c r="ZG128" s="1"/>
      <c r="ZH128" s="1"/>
      <c r="ZI128" s="1"/>
      <c r="ZJ128" s="1"/>
      <c r="ZK128" s="1"/>
      <c r="ZL128" s="1"/>
      <c r="ZM128" s="1"/>
      <c r="ZN128" s="1"/>
      <c r="ZO128" s="1"/>
      <c r="ZP128" s="1"/>
      <c r="ZQ128" s="1"/>
      <c r="ZR128" s="1"/>
      <c r="ZS128" s="1"/>
      <c r="ZT128" s="1"/>
      <c r="ZU128" s="1"/>
      <c r="ZV128" s="1"/>
      <c r="ZW128" s="1"/>
      <c r="ZX128" s="1"/>
      <c r="ZY128" s="1"/>
      <c r="ZZ128" s="1"/>
      <c r="AAA128" s="1"/>
      <c r="AAB128" s="1"/>
      <c r="AAC128" s="1"/>
      <c r="AAD128" s="1"/>
      <c r="AAE128" s="1"/>
      <c r="AAF128" s="1"/>
      <c r="AAG128" s="1"/>
      <c r="AAH128" s="1"/>
      <c r="AAI128" s="1"/>
      <c r="AAJ128" s="1"/>
      <c r="AAK128" s="1"/>
      <c r="AAL128" s="1"/>
      <c r="AAM128" s="1"/>
      <c r="AAN128" s="1"/>
      <c r="AAO128" s="1"/>
      <c r="AAP128" s="1"/>
      <c r="AAQ128" s="1"/>
      <c r="AAR128" s="1"/>
      <c r="AAS128" s="1"/>
      <c r="AAT128" s="1"/>
      <c r="AAU128" s="1"/>
      <c r="AAV128" s="1"/>
      <c r="AAW128" s="1"/>
      <c r="AAX128" s="1"/>
      <c r="AAY128" s="1"/>
      <c r="AAZ128" s="1"/>
      <c r="ABA128" s="1"/>
      <c r="ABB128" s="1"/>
      <c r="ABC128" s="1"/>
      <c r="ABD128" s="1"/>
      <c r="ABE128" s="1"/>
      <c r="ABF128" s="1"/>
      <c r="ABG128" s="1"/>
      <c r="ABH128" s="1"/>
      <c r="ABI128" s="1"/>
      <c r="ABJ128" s="1"/>
      <c r="ABK128" s="1"/>
      <c r="ABL128" s="1"/>
      <c r="ABM128" s="1"/>
      <c r="ABN128" s="1"/>
      <c r="ABO128" s="1"/>
      <c r="ABP128" s="1"/>
      <c r="ABQ128" s="1"/>
      <c r="ABR128" s="1"/>
      <c r="ABS128" s="1"/>
      <c r="ABT128" s="1"/>
      <c r="ABU128" s="1"/>
      <c r="ABV128" s="1"/>
      <c r="ABW128" s="1"/>
      <c r="ABX128" s="1"/>
      <c r="ABY128" s="1"/>
      <c r="ABZ128" s="1"/>
      <c r="ACA128" s="1"/>
      <c r="ACB128" s="1"/>
      <c r="ACC128" s="1"/>
      <c r="ACD128" s="1"/>
      <c r="ACE128" s="1"/>
      <c r="ACF128" s="1"/>
      <c r="ACG128" s="1"/>
      <c r="ACH128" s="1"/>
      <c r="ACI128" s="1"/>
      <c r="ACJ128" s="1"/>
      <c r="ACK128" s="1"/>
      <c r="ACL128" s="1"/>
      <c r="ACM128" s="1"/>
      <c r="ACN128" s="1"/>
      <c r="ACO128" s="1"/>
      <c r="ACP128" s="1"/>
      <c r="ACQ128" s="1"/>
      <c r="ACR128" s="1"/>
      <c r="ACS128" s="1"/>
      <c r="ACT128" s="1"/>
      <c r="ACU128" s="1"/>
      <c r="ACV128" s="1"/>
      <c r="ACW128" s="1"/>
      <c r="ACX128" s="1"/>
      <c r="ACY128" s="1"/>
      <c r="ACZ128" s="1"/>
      <c r="ADA128" s="1"/>
      <c r="ADB128" s="1"/>
      <c r="ADC128" s="1"/>
      <c r="ADD128" s="1"/>
      <c r="ADE128" s="1"/>
      <c r="ADF128" s="1"/>
      <c r="ADG128" s="1"/>
      <c r="ADH128" s="1"/>
      <c r="ADI128" s="1"/>
      <c r="ADJ128" s="1"/>
      <c r="ADK128" s="1"/>
      <c r="ADL128" s="1"/>
      <c r="ADM128" s="1"/>
      <c r="ADN128" s="1"/>
      <c r="ADO128" s="1"/>
      <c r="ADP128" s="1"/>
      <c r="ADQ128" s="1"/>
      <c r="ADR128" s="1"/>
      <c r="ADS128" s="1"/>
      <c r="ADT128" s="1"/>
      <c r="ADU128" s="1"/>
      <c r="ADV128" s="1"/>
      <c r="ADW128" s="1"/>
      <c r="ADX128" s="1"/>
      <c r="ADY128" s="1"/>
      <c r="ADZ128" s="1"/>
      <c r="AEA128" s="1"/>
      <c r="AEB128" s="1"/>
      <c r="AEC128" s="1"/>
      <c r="AED128" s="1"/>
      <c r="AEE128" s="1"/>
      <c r="AEF128" s="1"/>
      <c r="AEG128" s="1"/>
      <c r="AEH128" s="1"/>
      <c r="AEI128" s="1"/>
      <c r="AEJ128" s="1"/>
      <c r="AEK128" s="1"/>
      <c r="AEL128" s="1"/>
      <c r="AEM128" s="1"/>
      <c r="AEN128" s="1"/>
      <c r="AEO128" s="1"/>
      <c r="AEP128" s="1"/>
      <c r="AEQ128" s="1"/>
      <c r="AER128" s="1"/>
      <c r="AES128" s="1"/>
      <c r="AET128" s="1"/>
      <c r="AEU128" s="1"/>
      <c r="AEV128" s="1"/>
      <c r="AEW128" s="1"/>
      <c r="AEX128" s="1"/>
      <c r="AEY128" s="1"/>
      <c r="AEZ128" s="1"/>
      <c r="AFA128" s="1"/>
      <c r="AFB128" s="1"/>
      <c r="AFC128" s="1"/>
      <c r="AFD128" s="1"/>
      <c r="AFE128" s="1"/>
      <c r="AFF128" s="1"/>
      <c r="AFG128" s="1"/>
      <c r="AFH128" s="1"/>
      <c r="AFI128" s="1"/>
      <c r="AFJ128" s="1"/>
      <c r="AFK128" s="1"/>
      <c r="AFL128" s="1"/>
      <c r="AFM128" s="1"/>
      <c r="AFN128" s="1"/>
      <c r="AFO128" s="1"/>
      <c r="AFP128" s="1"/>
      <c r="AFQ128" s="1"/>
      <c r="AFR128" s="1"/>
      <c r="AFS128" s="1"/>
      <c r="AFT128" s="1"/>
      <c r="AFU128" s="1"/>
      <c r="AFV128" s="1"/>
      <c r="AFW128" s="1"/>
      <c r="AFX128" s="1"/>
      <c r="AFY128" s="1"/>
      <c r="AFZ128" s="1"/>
      <c r="AGA128" s="1"/>
      <c r="AGB128" s="1"/>
      <c r="AGC128" s="1"/>
      <c r="AGD128" s="1"/>
      <c r="AGE128" s="1"/>
      <c r="AGF128" s="1"/>
      <c r="AGG128" s="1"/>
      <c r="AGH128" s="1"/>
      <c r="AGI128" s="1"/>
      <c r="AGJ128" s="1"/>
      <c r="AGK128" s="1"/>
      <c r="AGL128" s="1"/>
      <c r="AGM128" s="1"/>
      <c r="AGN128" s="1"/>
      <c r="AGO128" s="1"/>
      <c r="AGP128" s="1"/>
      <c r="AGQ128" s="1"/>
      <c r="AGR128" s="1"/>
      <c r="AGS128" s="1"/>
      <c r="AGT128" s="1"/>
      <c r="AGU128" s="1"/>
      <c r="AGV128" s="1"/>
      <c r="AGW128" s="1"/>
      <c r="AGX128" s="1"/>
      <c r="AGY128" s="1"/>
      <c r="AGZ128" s="1"/>
      <c r="AHA128" s="1"/>
      <c r="AHB128" s="1"/>
      <c r="AHC128" s="1"/>
      <c r="AHD128" s="1"/>
      <c r="AHE128" s="1"/>
      <c r="AHF128" s="1"/>
      <c r="AHG128" s="1"/>
      <c r="AHH128" s="1"/>
      <c r="AHI128" s="1"/>
      <c r="AHJ128" s="1"/>
      <c r="AHK128" s="1"/>
      <c r="AHL128" s="1"/>
      <c r="AHM128" s="1"/>
      <c r="AHN128" s="1"/>
      <c r="AHO128" s="1"/>
      <c r="AHP128" s="1"/>
      <c r="AHQ128" s="1"/>
      <c r="AHR128" s="1"/>
      <c r="AHS128" s="1"/>
      <c r="AHT128" s="1"/>
      <c r="AHU128" s="1"/>
      <c r="AHV128" s="1"/>
      <c r="AHW128" s="1"/>
      <c r="AHX128" s="1"/>
      <c r="AHY128" s="1"/>
      <c r="AHZ128" s="1"/>
      <c r="AIA128" s="1"/>
      <c r="AIB128" s="1"/>
      <c r="AIC128" s="1"/>
      <c r="AID128" s="1"/>
      <c r="AIE128" s="1"/>
      <c r="AIF128" s="1"/>
      <c r="AIG128" s="1"/>
      <c r="AIH128" s="1"/>
      <c r="AII128" s="1"/>
      <c r="AIJ128" s="1"/>
      <c r="AIK128" s="1"/>
      <c r="AIL128" s="1"/>
      <c r="AIM128" s="1"/>
      <c r="AIN128" s="1"/>
      <c r="AIO128" s="1"/>
      <c r="AIP128" s="1"/>
      <c r="AIQ128" s="1"/>
      <c r="AIR128" s="1"/>
      <c r="AIS128" s="1"/>
      <c r="AIT128" s="1"/>
      <c r="AIU128" s="1"/>
      <c r="AIV128" s="1"/>
      <c r="AIW128" s="1"/>
      <c r="AIX128" s="1"/>
      <c r="AIY128" s="1"/>
      <c r="AIZ128" s="1"/>
      <c r="AJA128" s="1"/>
      <c r="AJB128" s="1"/>
      <c r="AJC128" s="1"/>
      <c r="AJD128" s="1"/>
      <c r="AJE128" s="1"/>
      <c r="AJF128" s="1"/>
      <c r="AJG128" s="1"/>
      <c r="AJH128" s="1"/>
      <c r="AJI128" s="1"/>
      <c r="AJJ128" s="1"/>
      <c r="AJK128" s="1"/>
      <c r="AJL128" s="1"/>
      <c r="AJM128" s="1"/>
      <c r="AJN128" s="1"/>
      <c r="AJO128" s="1"/>
      <c r="AJP128" s="1"/>
      <c r="AJQ128" s="1"/>
      <c r="AJR128" s="1"/>
      <c r="AJS128" s="1"/>
      <c r="AJT128" s="1"/>
      <c r="AJU128" s="1"/>
      <c r="AJV128" s="1"/>
      <c r="AJW128" s="1"/>
      <c r="AJX128" s="1"/>
      <c r="AJY128" s="1"/>
      <c r="AJZ128" s="1"/>
      <c r="AKA128" s="1"/>
      <c r="AKB128" s="1"/>
      <c r="AKC128" s="1"/>
      <c r="AKD128" s="1"/>
      <c r="AKE128" s="1"/>
      <c r="AKF128" s="1"/>
      <c r="AKG128" s="1"/>
      <c r="AKH128" s="1"/>
      <c r="AKI128" s="1"/>
      <c r="AKJ128" s="1"/>
      <c r="AKK128" s="1"/>
      <c r="AKL128" s="1"/>
      <c r="AKM128" s="1"/>
      <c r="AKN128" s="1"/>
      <c r="AKO128" s="1"/>
      <c r="AKP128" s="1"/>
      <c r="AKQ128" s="1"/>
      <c r="AKR128" s="1"/>
      <c r="AKS128" s="1"/>
      <c r="AKT128" s="1"/>
      <c r="AKU128" s="1"/>
      <c r="AKV128" s="1"/>
      <c r="AKW128" s="1"/>
      <c r="AKX128" s="1"/>
      <c r="AKY128" s="1"/>
      <c r="AKZ128" s="1"/>
      <c r="ALA128" s="1"/>
      <c r="ALB128" s="1"/>
      <c r="ALC128" s="1"/>
      <c r="ALD128" s="1"/>
      <c r="ALE128" s="1"/>
    </row>
    <row r="129" spans="1:5" s="2" customFormat="1" ht="15.75" customHeight="1" x14ac:dyDescent="0.2">
      <c r="A129" s="130"/>
      <c r="B129" s="130"/>
      <c r="C129" s="130"/>
      <c r="D129" s="130"/>
      <c r="E129" s="131"/>
    </row>
    <row r="130" spans="1:5" s="4" customFormat="1" ht="12.75" x14ac:dyDescent="0.2">
      <c r="A130" s="183" t="s">
        <v>20</v>
      </c>
      <c r="B130" s="183"/>
      <c r="C130" s="183"/>
      <c r="D130" s="183"/>
      <c r="E130" s="183"/>
    </row>
    <row r="131" spans="1:5" s="4" customFormat="1" ht="12.75" x14ac:dyDescent="0.2">
      <c r="A131" s="173"/>
      <c r="B131" s="132" t="s">
        <v>80</v>
      </c>
      <c r="C131" s="132"/>
      <c r="D131" s="174"/>
      <c r="E131" s="133" t="s">
        <v>41</v>
      </c>
    </row>
    <row r="132" spans="1:5" s="4" customFormat="1" ht="12.75" x14ac:dyDescent="0.2">
      <c r="A132" s="134" t="s">
        <v>0</v>
      </c>
      <c r="B132" s="135" t="s">
        <v>81</v>
      </c>
      <c r="C132" s="135"/>
      <c r="D132" s="139"/>
      <c r="E132" s="137">
        <f>E14</f>
        <v>2280.4499999999998</v>
      </c>
    </row>
    <row r="133" spans="1:5" s="4" customFormat="1" ht="12.75" x14ac:dyDescent="0.2">
      <c r="A133" s="134" t="s">
        <v>1</v>
      </c>
      <c r="B133" s="135" t="s">
        <v>82</v>
      </c>
      <c r="C133" s="135"/>
      <c r="D133" s="139">
        <f>D75</f>
        <v>0.47907777777777788</v>
      </c>
      <c r="E133" s="137">
        <f>E75</f>
        <v>1684.15</v>
      </c>
    </row>
    <row r="134" spans="1:5" s="4" customFormat="1" ht="12.75" x14ac:dyDescent="0.2">
      <c r="A134" s="134" t="s">
        <v>2</v>
      </c>
      <c r="B134" s="135" t="s">
        <v>83</v>
      </c>
      <c r="C134" s="135"/>
      <c r="D134" s="139">
        <f>D84</f>
        <v>3.6433333333333338E-2</v>
      </c>
      <c r="E134" s="137">
        <f>E84</f>
        <v>72.38</v>
      </c>
    </row>
    <row r="135" spans="1:5" s="4" customFormat="1" ht="12.75" x14ac:dyDescent="0.2">
      <c r="A135" s="134" t="s">
        <v>3</v>
      </c>
      <c r="B135" s="135" t="s">
        <v>84</v>
      </c>
      <c r="C135" s="135"/>
      <c r="D135" s="139">
        <f>D102</f>
        <v>0.20463333333333333</v>
      </c>
      <c r="E135" s="137">
        <f>E99</f>
        <v>237.93999999999997</v>
      </c>
    </row>
    <row r="136" spans="1:5" s="4" customFormat="1" ht="12.75" x14ac:dyDescent="0.2">
      <c r="A136" s="134" t="s">
        <v>5</v>
      </c>
      <c r="B136" s="135" t="s">
        <v>85</v>
      </c>
      <c r="C136" s="135"/>
      <c r="D136" s="139"/>
      <c r="E136" s="137">
        <f>E110</f>
        <v>0</v>
      </c>
    </row>
    <row r="137" spans="1:5" s="4" customFormat="1" ht="12.75" x14ac:dyDescent="0.2">
      <c r="A137" s="179" t="s">
        <v>86</v>
      </c>
      <c r="B137" s="179"/>
      <c r="C137" s="148"/>
      <c r="D137" s="140">
        <f>SUM(D132:D136)</f>
        <v>0.72014444444444459</v>
      </c>
      <c r="E137" s="141">
        <f>SUM(E132:E136)</f>
        <v>4274.92</v>
      </c>
    </row>
    <row r="138" spans="1:5" s="4" customFormat="1" ht="12.75" x14ac:dyDescent="0.2">
      <c r="A138" s="134" t="s">
        <v>6</v>
      </c>
      <c r="B138" s="186" t="s">
        <v>69</v>
      </c>
      <c r="C138" s="186"/>
      <c r="D138" s="186"/>
      <c r="E138" s="137">
        <f>E126</f>
        <v>898.5</v>
      </c>
    </row>
    <row r="139" spans="1:5" s="4" customFormat="1" ht="12.75" x14ac:dyDescent="0.2">
      <c r="A139" s="179" t="s">
        <v>87</v>
      </c>
      <c r="B139" s="179"/>
      <c r="C139" s="179"/>
      <c r="D139" s="179"/>
      <c r="E139" s="141">
        <f>SUM(E137:E138)</f>
        <v>5173.42</v>
      </c>
    </row>
    <row r="140" spans="1:5" s="2" customFormat="1" ht="12" x14ac:dyDescent="0.2">
      <c r="A140" s="43"/>
    </row>
    <row r="141" spans="1:5" s="4" customFormat="1" ht="12" x14ac:dyDescent="0.2">
      <c r="A141" s="43"/>
    </row>
    <row r="142" spans="1:5" s="4" customFormat="1" ht="12" x14ac:dyDescent="0.2">
      <c r="A142" s="43"/>
    </row>
    <row r="143" spans="1:5" s="4" customFormat="1" ht="12" x14ac:dyDescent="0.2">
      <c r="A143" s="43"/>
    </row>
    <row r="144" spans="1:5" s="4" customFormat="1" ht="12" x14ac:dyDescent="0.2">
      <c r="A144" s="43"/>
    </row>
    <row r="145" spans="1:993" x14ac:dyDescent="0.25">
      <c r="A145" s="4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/>
      <c r="OC145" s="1"/>
      <c r="OD145" s="1"/>
      <c r="OE145" s="1"/>
      <c r="OF145" s="1"/>
      <c r="OG145" s="1"/>
      <c r="OH145" s="1"/>
      <c r="OI145" s="1"/>
      <c r="OJ145" s="1"/>
      <c r="OK145" s="1"/>
      <c r="OL145" s="1"/>
      <c r="OM145" s="1"/>
      <c r="ON145" s="1"/>
      <c r="OO145" s="1"/>
      <c r="OP145" s="1"/>
      <c r="OQ145" s="1"/>
      <c r="OR145" s="1"/>
      <c r="OS145" s="1"/>
      <c r="OT145" s="1"/>
      <c r="OU145" s="1"/>
      <c r="OV145" s="1"/>
      <c r="OW145" s="1"/>
      <c r="OX145" s="1"/>
      <c r="OY145" s="1"/>
      <c r="OZ145" s="1"/>
      <c r="PA145" s="1"/>
      <c r="PB145" s="1"/>
      <c r="PC145" s="1"/>
      <c r="PD145" s="1"/>
      <c r="PE145" s="1"/>
      <c r="PF145" s="1"/>
      <c r="PG145" s="1"/>
      <c r="PH145" s="1"/>
      <c r="PI145" s="1"/>
      <c r="PJ145" s="1"/>
      <c r="PK145" s="1"/>
      <c r="PL145" s="1"/>
      <c r="PM145" s="1"/>
      <c r="PN145" s="1"/>
      <c r="PO145" s="1"/>
      <c r="PP145" s="1"/>
      <c r="PQ145" s="1"/>
      <c r="PR145" s="1"/>
      <c r="PS145" s="1"/>
      <c r="PT145" s="1"/>
      <c r="PU145" s="1"/>
      <c r="PV145" s="1"/>
      <c r="PW145" s="1"/>
      <c r="PX145" s="1"/>
      <c r="PY145" s="1"/>
      <c r="PZ145" s="1"/>
      <c r="QA145" s="1"/>
      <c r="QB145" s="1"/>
      <c r="QC145" s="1"/>
      <c r="QD145" s="1"/>
      <c r="QE145" s="1"/>
      <c r="QF145" s="1"/>
      <c r="QG145" s="1"/>
      <c r="QH145" s="1"/>
      <c r="QI145" s="1"/>
      <c r="QJ145" s="1"/>
      <c r="QK145" s="1"/>
      <c r="QL145" s="1"/>
      <c r="QM145" s="1"/>
      <c r="QN145" s="1"/>
      <c r="QO145" s="1"/>
      <c r="QP145" s="1"/>
      <c r="QQ145" s="1"/>
      <c r="QR145" s="1"/>
      <c r="QS145" s="1"/>
      <c r="QT145" s="1"/>
      <c r="QU145" s="1"/>
      <c r="QV145" s="1"/>
      <c r="QW145" s="1"/>
      <c r="QX145" s="1"/>
      <c r="QY145" s="1"/>
      <c r="QZ145" s="1"/>
      <c r="RA145" s="1"/>
      <c r="RB145" s="1"/>
      <c r="RC145" s="1"/>
      <c r="RD145" s="1"/>
      <c r="RE145" s="1"/>
      <c r="RF145" s="1"/>
      <c r="RG145" s="1"/>
      <c r="RH145" s="1"/>
      <c r="RI145" s="1"/>
      <c r="RJ145" s="1"/>
      <c r="RK145" s="1"/>
      <c r="RL145" s="1"/>
      <c r="RM145" s="1"/>
      <c r="RN145" s="1"/>
      <c r="RO145" s="1"/>
      <c r="RP145" s="1"/>
      <c r="RQ145" s="1"/>
      <c r="RR145" s="1"/>
      <c r="RS145" s="1"/>
      <c r="RT145" s="1"/>
      <c r="RU145" s="1"/>
      <c r="RV145" s="1"/>
      <c r="RW145" s="1"/>
      <c r="RX145" s="1"/>
      <c r="RY145" s="1"/>
      <c r="RZ145" s="1"/>
      <c r="SA145" s="1"/>
      <c r="SB145" s="1"/>
      <c r="SC145" s="1"/>
      <c r="SD145" s="1"/>
      <c r="SE145" s="1"/>
      <c r="SF145" s="1"/>
      <c r="SG145" s="1"/>
      <c r="SH145" s="1"/>
      <c r="SI145" s="1"/>
      <c r="SJ145" s="1"/>
      <c r="SK145" s="1"/>
      <c r="SL145" s="1"/>
      <c r="SM145" s="1"/>
      <c r="SN145" s="1"/>
      <c r="SO145" s="1"/>
      <c r="SP145" s="1"/>
      <c r="SQ145" s="1"/>
      <c r="SR145" s="1"/>
      <c r="SS145" s="1"/>
      <c r="ST145" s="1"/>
      <c r="SU145" s="1"/>
      <c r="SV145" s="1"/>
      <c r="SW145" s="1"/>
      <c r="SX145" s="1"/>
      <c r="SY145" s="1"/>
      <c r="SZ145" s="1"/>
      <c r="TA145" s="1"/>
      <c r="TB145" s="1"/>
      <c r="TC145" s="1"/>
      <c r="TD145" s="1"/>
      <c r="TE145" s="1"/>
      <c r="TF145" s="1"/>
      <c r="TG145" s="1"/>
      <c r="TH145" s="1"/>
      <c r="TI145" s="1"/>
      <c r="TJ145" s="1"/>
      <c r="TK145" s="1"/>
      <c r="TL145" s="1"/>
      <c r="TM145" s="1"/>
      <c r="TN145" s="1"/>
      <c r="TO145" s="1"/>
      <c r="TP145" s="1"/>
      <c r="TQ145" s="1"/>
      <c r="TR145" s="1"/>
      <c r="TS145" s="1"/>
      <c r="TT145" s="1"/>
      <c r="TU145" s="1"/>
      <c r="TV145" s="1"/>
      <c r="TW145" s="1"/>
      <c r="TX145" s="1"/>
      <c r="TY145" s="1"/>
      <c r="TZ145" s="1"/>
      <c r="UA145" s="1"/>
      <c r="UB145" s="1"/>
      <c r="UC145" s="1"/>
      <c r="UD145" s="1"/>
      <c r="UE145" s="1"/>
      <c r="UF145" s="1"/>
      <c r="UG145" s="1"/>
      <c r="UH145" s="1"/>
      <c r="UI145" s="1"/>
      <c r="UJ145" s="1"/>
      <c r="UK145" s="1"/>
      <c r="UL145" s="1"/>
      <c r="UM145" s="1"/>
      <c r="UN145" s="1"/>
      <c r="UO145" s="1"/>
      <c r="UP145" s="1"/>
      <c r="UQ145" s="1"/>
      <c r="UR145" s="1"/>
      <c r="US145" s="1"/>
      <c r="UT145" s="1"/>
      <c r="UU145" s="1"/>
      <c r="UV145" s="1"/>
      <c r="UW145" s="1"/>
      <c r="UX145" s="1"/>
      <c r="UY145" s="1"/>
      <c r="UZ145" s="1"/>
      <c r="VA145" s="1"/>
      <c r="VB145" s="1"/>
      <c r="VC145" s="1"/>
      <c r="VD145" s="1"/>
      <c r="VE145" s="1"/>
      <c r="VF145" s="1"/>
      <c r="VG145" s="1"/>
      <c r="VH145" s="1"/>
      <c r="VI145" s="1"/>
      <c r="VJ145" s="1"/>
      <c r="VK145" s="1"/>
      <c r="VL145" s="1"/>
      <c r="VM145" s="1"/>
      <c r="VN145" s="1"/>
      <c r="VO145" s="1"/>
      <c r="VP145" s="1"/>
      <c r="VQ145" s="1"/>
      <c r="VR145" s="1"/>
      <c r="VS145" s="1"/>
      <c r="VT145" s="1"/>
      <c r="VU145" s="1"/>
      <c r="VV145" s="1"/>
      <c r="VW145" s="1"/>
      <c r="VX145" s="1"/>
      <c r="VY145" s="1"/>
      <c r="VZ145" s="1"/>
      <c r="WA145" s="1"/>
      <c r="WB145" s="1"/>
      <c r="WC145" s="1"/>
      <c r="WD145" s="1"/>
      <c r="WE145" s="1"/>
      <c r="WF145" s="1"/>
      <c r="WG145" s="1"/>
      <c r="WH145" s="1"/>
      <c r="WI145" s="1"/>
      <c r="WJ145" s="1"/>
      <c r="WK145" s="1"/>
      <c r="WL145" s="1"/>
      <c r="WM145" s="1"/>
      <c r="WN145" s="1"/>
      <c r="WO145" s="1"/>
      <c r="WP145" s="1"/>
      <c r="WQ145" s="1"/>
      <c r="WR145" s="1"/>
      <c r="WS145" s="1"/>
      <c r="WT145" s="1"/>
      <c r="WU145" s="1"/>
      <c r="WV145" s="1"/>
      <c r="WW145" s="1"/>
      <c r="WX145" s="1"/>
      <c r="WY145" s="1"/>
      <c r="WZ145" s="1"/>
      <c r="XA145" s="1"/>
      <c r="XB145" s="1"/>
      <c r="XC145" s="1"/>
      <c r="XD145" s="1"/>
      <c r="XE145" s="1"/>
      <c r="XF145" s="1"/>
      <c r="XG145" s="1"/>
      <c r="XH145" s="1"/>
      <c r="XI145" s="1"/>
      <c r="XJ145" s="1"/>
      <c r="XK145" s="1"/>
      <c r="XL145" s="1"/>
      <c r="XM145" s="1"/>
      <c r="XN145" s="1"/>
      <c r="XO145" s="1"/>
      <c r="XP145" s="1"/>
      <c r="XQ145" s="1"/>
      <c r="XR145" s="1"/>
      <c r="XS145" s="1"/>
      <c r="XT145" s="1"/>
      <c r="XU145" s="1"/>
      <c r="XV145" s="1"/>
      <c r="XW145" s="1"/>
      <c r="XX145" s="1"/>
      <c r="XY145" s="1"/>
      <c r="XZ145" s="1"/>
      <c r="YA145" s="1"/>
      <c r="YB145" s="1"/>
      <c r="YC145" s="1"/>
      <c r="YD145" s="1"/>
      <c r="YE145" s="1"/>
      <c r="YF145" s="1"/>
      <c r="YG145" s="1"/>
      <c r="YH145" s="1"/>
      <c r="YI145" s="1"/>
      <c r="YJ145" s="1"/>
      <c r="YK145" s="1"/>
      <c r="YL145" s="1"/>
      <c r="YM145" s="1"/>
      <c r="YN145" s="1"/>
      <c r="YO145" s="1"/>
      <c r="YP145" s="1"/>
      <c r="YQ145" s="1"/>
      <c r="YR145" s="1"/>
      <c r="YS145" s="1"/>
      <c r="YT145" s="1"/>
      <c r="YU145" s="1"/>
      <c r="YV145" s="1"/>
      <c r="YW145" s="1"/>
      <c r="YX145" s="1"/>
      <c r="YY145" s="1"/>
      <c r="YZ145" s="1"/>
      <c r="ZA145" s="1"/>
      <c r="ZB145" s="1"/>
      <c r="ZC145" s="1"/>
      <c r="ZD145" s="1"/>
      <c r="ZE145" s="1"/>
      <c r="ZF145" s="1"/>
      <c r="ZG145" s="1"/>
      <c r="ZH145" s="1"/>
      <c r="ZI145" s="1"/>
      <c r="ZJ145" s="1"/>
      <c r="ZK145" s="1"/>
      <c r="ZL145" s="1"/>
      <c r="ZM145" s="1"/>
      <c r="ZN145" s="1"/>
      <c r="ZO145" s="1"/>
      <c r="ZP145" s="1"/>
      <c r="ZQ145" s="1"/>
      <c r="ZR145" s="1"/>
      <c r="ZS145" s="1"/>
      <c r="ZT145" s="1"/>
      <c r="ZU145" s="1"/>
      <c r="ZV145" s="1"/>
      <c r="ZW145" s="1"/>
      <c r="ZX145" s="1"/>
      <c r="ZY145" s="1"/>
      <c r="ZZ145" s="1"/>
      <c r="AAA145" s="1"/>
      <c r="AAB145" s="1"/>
      <c r="AAC145" s="1"/>
      <c r="AAD145" s="1"/>
      <c r="AAE145" s="1"/>
      <c r="AAF145" s="1"/>
      <c r="AAG145" s="1"/>
      <c r="AAH145" s="1"/>
      <c r="AAI145" s="1"/>
      <c r="AAJ145" s="1"/>
      <c r="AAK145" s="1"/>
      <c r="AAL145" s="1"/>
      <c r="AAM145" s="1"/>
      <c r="AAN145" s="1"/>
      <c r="AAO145" s="1"/>
      <c r="AAP145" s="1"/>
      <c r="AAQ145" s="1"/>
      <c r="AAR145" s="1"/>
      <c r="AAS145" s="1"/>
      <c r="AAT145" s="1"/>
      <c r="AAU145" s="1"/>
      <c r="AAV145" s="1"/>
      <c r="AAW145" s="1"/>
      <c r="AAX145" s="1"/>
      <c r="AAY145" s="1"/>
      <c r="AAZ145" s="1"/>
      <c r="ABA145" s="1"/>
      <c r="ABB145" s="1"/>
      <c r="ABC145" s="1"/>
      <c r="ABD145" s="1"/>
      <c r="ABE145" s="1"/>
      <c r="ABF145" s="1"/>
      <c r="ABG145" s="1"/>
      <c r="ABH145" s="1"/>
      <c r="ABI145" s="1"/>
      <c r="ABJ145" s="1"/>
      <c r="ABK145" s="1"/>
      <c r="ABL145" s="1"/>
      <c r="ABM145" s="1"/>
      <c r="ABN145" s="1"/>
      <c r="ABO145" s="1"/>
      <c r="ABP145" s="1"/>
      <c r="ABQ145" s="1"/>
      <c r="ABR145" s="1"/>
      <c r="ABS145" s="1"/>
      <c r="ABT145" s="1"/>
      <c r="ABU145" s="1"/>
      <c r="ABV145" s="1"/>
      <c r="ABW145" s="1"/>
      <c r="ABX145" s="1"/>
      <c r="ABY145" s="1"/>
      <c r="ABZ145" s="1"/>
      <c r="ACA145" s="1"/>
      <c r="ACB145" s="1"/>
      <c r="ACC145" s="1"/>
      <c r="ACD145" s="1"/>
      <c r="ACE145" s="1"/>
      <c r="ACF145" s="1"/>
      <c r="ACG145" s="1"/>
      <c r="ACH145" s="1"/>
      <c r="ACI145" s="1"/>
      <c r="ACJ145" s="1"/>
      <c r="ACK145" s="1"/>
      <c r="ACL145" s="1"/>
      <c r="ACM145" s="1"/>
      <c r="ACN145" s="1"/>
      <c r="ACO145" s="1"/>
      <c r="ACP145" s="1"/>
      <c r="ACQ145" s="1"/>
      <c r="ACR145" s="1"/>
      <c r="ACS145" s="1"/>
      <c r="ACT145" s="1"/>
      <c r="ACU145" s="1"/>
      <c r="ACV145" s="1"/>
      <c r="ACW145" s="1"/>
      <c r="ACX145" s="1"/>
      <c r="ACY145" s="1"/>
      <c r="ACZ145" s="1"/>
      <c r="ADA145" s="1"/>
      <c r="ADB145" s="1"/>
      <c r="ADC145" s="1"/>
      <c r="ADD145" s="1"/>
      <c r="ADE145" s="1"/>
      <c r="ADF145" s="1"/>
      <c r="ADG145" s="1"/>
      <c r="ADH145" s="1"/>
      <c r="ADI145" s="1"/>
      <c r="ADJ145" s="1"/>
      <c r="ADK145" s="1"/>
      <c r="ADL145" s="1"/>
      <c r="ADM145" s="1"/>
      <c r="ADN145" s="1"/>
      <c r="ADO145" s="1"/>
      <c r="ADP145" s="1"/>
      <c r="ADQ145" s="1"/>
      <c r="ADR145" s="1"/>
      <c r="ADS145" s="1"/>
      <c r="ADT145" s="1"/>
      <c r="ADU145" s="1"/>
      <c r="ADV145" s="1"/>
      <c r="ADW145" s="1"/>
      <c r="ADX145" s="1"/>
      <c r="ADY145" s="1"/>
      <c r="ADZ145" s="1"/>
      <c r="AEA145" s="1"/>
      <c r="AEB145" s="1"/>
      <c r="AEC145" s="1"/>
      <c r="AED145" s="1"/>
      <c r="AEE145" s="1"/>
      <c r="AEF145" s="1"/>
      <c r="AEG145" s="1"/>
      <c r="AEH145" s="1"/>
      <c r="AEI145" s="1"/>
      <c r="AEJ145" s="1"/>
      <c r="AEK145" s="1"/>
      <c r="AEL145" s="1"/>
      <c r="AEM145" s="1"/>
      <c r="AEN145" s="1"/>
      <c r="AEO145" s="1"/>
      <c r="AEP145" s="1"/>
      <c r="AEQ145" s="1"/>
      <c r="AER145" s="1"/>
      <c r="AES145" s="1"/>
      <c r="AET145" s="1"/>
      <c r="AEU145" s="1"/>
      <c r="AEV145" s="1"/>
      <c r="AEW145" s="1"/>
      <c r="AEX145" s="1"/>
      <c r="AEY145" s="1"/>
      <c r="AEZ145" s="1"/>
      <c r="AFA145" s="1"/>
      <c r="AFB145" s="1"/>
      <c r="AFC145" s="1"/>
      <c r="AFD145" s="1"/>
      <c r="AFE145" s="1"/>
      <c r="AFF145" s="1"/>
      <c r="AFG145" s="1"/>
      <c r="AFH145" s="1"/>
      <c r="AFI145" s="1"/>
      <c r="AFJ145" s="1"/>
      <c r="AFK145" s="1"/>
      <c r="AFL145" s="1"/>
      <c r="AFM145" s="1"/>
      <c r="AFN145" s="1"/>
      <c r="AFO145" s="1"/>
      <c r="AFP145" s="1"/>
      <c r="AFQ145" s="1"/>
      <c r="AFR145" s="1"/>
      <c r="AFS145" s="1"/>
      <c r="AFT145" s="1"/>
      <c r="AFU145" s="1"/>
      <c r="AFV145" s="1"/>
      <c r="AFW145" s="1"/>
      <c r="AFX145" s="1"/>
      <c r="AFY145" s="1"/>
      <c r="AFZ145" s="1"/>
      <c r="AGA145" s="1"/>
      <c r="AGB145" s="1"/>
      <c r="AGC145" s="1"/>
      <c r="AGD145" s="1"/>
      <c r="AGE145" s="1"/>
      <c r="AGF145" s="1"/>
      <c r="AGG145" s="1"/>
      <c r="AGH145" s="1"/>
      <c r="AGI145" s="1"/>
      <c r="AGJ145" s="1"/>
      <c r="AGK145" s="1"/>
      <c r="AGL145" s="1"/>
      <c r="AGM145" s="1"/>
      <c r="AGN145" s="1"/>
      <c r="AGO145" s="1"/>
      <c r="AGP145" s="1"/>
      <c r="AGQ145" s="1"/>
      <c r="AGR145" s="1"/>
      <c r="AGS145" s="1"/>
      <c r="AGT145" s="1"/>
      <c r="AGU145" s="1"/>
      <c r="AGV145" s="1"/>
      <c r="AGW145" s="1"/>
      <c r="AGX145" s="1"/>
      <c r="AGY145" s="1"/>
      <c r="AGZ145" s="1"/>
      <c r="AHA145" s="1"/>
      <c r="AHB145" s="1"/>
      <c r="AHC145" s="1"/>
      <c r="AHD145" s="1"/>
      <c r="AHE145" s="1"/>
      <c r="AHF145" s="1"/>
      <c r="AHG145" s="1"/>
      <c r="AHH145" s="1"/>
      <c r="AHI145" s="1"/>
      <c r="AHJ145" s="1"/>
      <c r="AHK145" s="1"/>
      <c r="AHL145" s="1"/>
      <c r="AHM145" s="1"/>
      <c r="AHN145" s="1"/>
      <c r="AHO145" s="1"/>
      <c r="AHP145" s="1"/>
      <c r="AHQ145" s="1"/>
      <c r="AHR145" s="1"/>
      <c r="AHS145" s="1"/>
      <c r="AHT145" s="1"/>
      <c r="AHU145" s="1"/>
      <c r="AHV145" s="1"/>
      <c r="AHW145" s="1"/>
      <c r="AHX145" s="1"/>
      <c r="AHY145" s="1"/>
      <c r="AHZ145" s="1"/>
      <c r="AIA145" s="1"/>
      <c r="AIB145" s="1"/>
      <c r="AIC145" s="1"/>
      <c r="AID145" s="1"/>
      <c r="AIE145" s="1"/>
      <c r="AIF145" s="1"/>
      <c r="AIG145" s="1"/>
      <c r="AIH145" s="1"/>
      <c r="AII145" s="1"/>
      <c r="AIJ145" s="1"/>
      <c r="AIK145" s="1"/>
      <c r="AIL145" s="1"/>
      <c r="AIM145" s="1"/>
      <c r="AIN145" s="1"/>
      <c r="AIO145" s="1"/>
      <c r="AIP145" s="1"/>
      <c r="AIQ145" s="1"/>
      <c r="AIR145" s="1"/>
      <c r="AIS145" s="1"/>
      <c r="AIT145" s="1"/>
      <c r="AIU145" s="1"/>
      <c r="AIV145" s="1"/>
      <c r="AIW145" s="1"/>
      <c r="AIX145" s="1"/>
      <c r="AIY145" s="1"/>
      <c r="AIZ145" s="1"/>
      <c r="AJA145" s="1"/>
      <c r="AJB145" s="1"/>
      <c r="AJC145" s="1"/>
      <c r="AJD145" s="1"/>
      <c r="AJE145" s="1"/>
      <c r="AJF145" s="1"/>
      <c r="AJG145" s="1"/>
      <c r="AJH145" s="1"/>
      <c r="AJI145" s="1"/>
      <c r="AJJ145" s="1"/>
      <c r="AJK145" s="1"/>
      <c r="AJL145" s="1"/>
      <c r="AJM145" s="1"/>
      <c r="AJN145" s="1"/>
      <c r="AJO145" s="1"/>
      <c r="AJP145" s="1"/>
      <c r="AJQ145" s="1"/>
      <c r="AJR145" s="1"/>
      <c r="AJS145" s="1"/>
      <c r="AJT145" s="1"/>
      <c r="AJU145" s="1"/>
      <c r="AJV145" s="1"/>
      <c r="AJW145" s="1"/>
      <c r="AJX145" s="1"/>
      <c r="AJY145" s="1"/>
      <c r="AJZ145" s="1"/>
      <c r="AKA145" s="1"/>
      <c r="AKB145" s="1"/>
      <c r="AKC145" s="1"/>
      <c r="AKD145" s="1"/>
      <c r="AKE145" s="1"/>
      <c r="AKF145" s="1"/>
      <c r="AKG145" s="1"/>
      <c r="AKH145" s="1"/>
      <c r="AKI145" s="1"/>
      <c r="AKJ145" s="1"/>
      <c r="AKK145" s="1"/>
      <c r="AKL145" s="1"/>
      <c r="AKM145" s="1"/>
      <c r="AKN145" s="1"/>
      <c r="AKO145" s="1"/>
      <c r="AKP145" s="1"/>
      <c r="AKQ145" s="1"/>
      <c r="AKR145" s="1"/>
      <c r="AKS145" s="1"/>
      <c r="AKT145" s="1"/>
      <c r="AKU145" s="1"/>
      <c r="AKV145" s="1"/>
      <c r="AKW145" s="1"/>
      <c r="AKX145" s="1"/>
      <c r="AKY145" s="1"/>
      <c r="AKZ145" s="1"/>
      <c r="ALA145" s="1"/>
      <c r="ALB145" s="1"/>
      <c r="ALC145" s="1"/>
      <c r="ALD145" s="1"/>
      <c r="ALE145" s="1"/>
    </row>
    <row r="146" spans="1:993" s="2" customFormat="1" ht="12" x14ac:dyDescent="0.2">
      <c r="A146" s="43"/>
    </row>
    <row r="147" spans="1:993" ht="15" customHeight="1" x14ac:dyDescent="0.25">
      <c r="A147" s="4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  <c r="NQ147" s="1"/>
      <c r="NR147" s="1"/>
      <c r="NS147" s="1"/>
      <c r="NT147" s="1"/>
      <c r="NU147" s="1"/>
      <c r="NV147" s="1"/>
      <c r="NW147" s="1"/>
      <c r="NX147" s="1"/>
      <c r="NY147" s="1"/>
      <c r="NZ147" s="1"/>
      <c r="OA147" s="1"/>
      <c r="OB147" s="1"/>
      <c r="OC147" s="1"/>
      <c r="OD147" s="1"/>
      <c r="OE147" s="1"/>
      <c r="OF147" s="1"/>
      <c r="OG147" s="1"/>
      <c r="OH147" s="1"/>
      <c r="OI147" s="1"/>
      <c r="OJ147" s="1"/>
      <c r="OK147" s="1"/>
      <c r="OL147" s="1"/>
      <c r="OM147" s="1"/>
      <c r="ON147" s="1"/>
      <c r="OO147" s="1"/>
      <c r="OP147" s="1"/>
      <c r="OQ147" s="1"/>
      <c r="OR147" s="1"/>
      <c r="OS147" s="1"/>
      <c r="OT147" s="1"/>
      <c r="OU147" s="1"/>
      <c r="OV147" s="1"/>
      <c r="OW147" s="1"/>
      <c r="OX147" s="1"/>
      <c r="OY147" s="1"/>
      <c r="OZ147" s="1"/>
      <c r="PA147" s="1"/>
      <c r="PB147" s="1"/>
      <c r="PC147" s="1"/>
      <c r="PD147" s="1"/>
      <c r="PE147" s="1"/>
      <c r="PF147" s="1"/>
      <c r="PG147" s="1"/>
      <c r="PH147" s="1"/>
      <c r="PI147" s="1"/>
      <c r="PJ147" s="1"/>
      <c r="PK147" s="1"/>
      <c r="PL147" s="1"/>
      <c r="PM147" s="1"/>
      <c r="PN147" s="1"/>
      <c r="PO147" s="1"/>
      <c r="PP147" s="1"/>
      <c r="PQ147" s="1"/>
      <c r="PR147" s="1"/>
      <c r="PS147" s="1"/>
      <c r="PT147" s="1"/>
      <c r="PU147" s="1"/>
      <c r="PV147" s="1"/>
      <c r="PW147" s="1"/>
      <c r="PX147" s="1"/>
      <c r="PY147" s="1"/>
      <c r="PZ147" s="1"/>
      <c r="QA147" s="1"/>
      <c r="QB147" s="1"/>
      <c r="QC147" s="1"/>
      <c r="QD147" s="1"/>
      <c r="QE147" s="1"/>
      <c r="QF147" s="1"/>
      <c r="QG147" s="1"/>
      <c r="QH147" s="1"/>
      <c r="QI147" s="1"/>
      <c r="QJ147" s="1"/>
      <c r="QK147" s="1"/>
      <c r="QL147" s="1"/>
      <c r="QM147" s="1"/>
      <c r="QN147" s="1"/>
      <c r="QO147" s="1"/>
      <c r="QP147" s="1"/>
      <c r="QQ147" s="1"/>
      <c r="QR147" s="1"/>
      <c r="QS147" s="1"/>
      <c r="QT147" s="1"/>
      <c r="QU147" s="1"/>
      <c r="QV147" s="1"/>
      <c r="QW147" s="1"/>
      <c r="QX147" s="1"/>
      <c r="QY147" s="1"/>
      <c r="QZ147" s="1"/>
      <c r="RA147" s="1"/>
      <c r="RB147" s="1"/>
      <c r="RC147" s="1"/>
      <c r="RD147" s="1"/>
      <c r="RE147" s="1"/>
      <c r="RF147" s="1"/>
      <c r="RG147" s="1"/>
      <c r="RH147" s="1"/>
      <c r="RI147" s="1"/>
      <c r="RJ147" s="1"/>
      <c r="RK147" s="1"/>
      <c r="RL147" s="1"/>
      <c r="RM147" s="1"/>
      <c r="RN147" s="1"/>
      <c r="RO147" s="1"/>
      <c r="RP147" s="1"/>
      <c r="RQ147" s="1"/>
      <c r="RR147" s="1"/>
      <c r="RS147" s="1"/>
      <c r="RT147" s="1"/>
      <c r="RU147" s="1"/>
      <c r="RV147" s="1"/>
      <c r="RW147" s="1"/>
      <c r="RX147" s="1"/>
      <c r="RY147" s="1"/>
      <c r="RZ147" s="1"/>
      <c r="SA147" s="1"/>
      <c r="SB147" s="1"/>
      <c r="SC147" s="1"/>
      <c r="SD147" s="1"/>
      <c r="SE147" s="1"/>
      <c r="SF147" s="1"/>
      <c r="SG147" s="1"/>
      <c r="SH147" s="1"/>
      <c r="SI147" s="1"/>
      <c r="SJ147" s="1"/>
      <c r="SK147" s="1"/>
      <c r="SL147" s="1"/>
      <c r="SM147" s="1"/>
      <c r="SN147" s="1"/>
      <c r="SO147" s="1"/>
      <c r="SP147" s="1"/>
      <c r="SQ147" s="1"/>
      <c r="SR147" s="1"/>
      <c r="SS147" s="1"/>
      <c r="ST147" s="1"/>
      <c r="SU147" s="1"/>
      <c r="SV147" s="1"/>
      <c r="SW147" s="1"/>
      <c r="SX147" s="1"/>
      <c r="SY147" s="1"/>
      <c r="SZ147" s="1"/>
      <c r="TA147" s="1"/>
      <c r="TB147" s="1"/>
      <c r="TC147" s="1"/>
      <c r="TD147" s="1"/>
      <c r="TE147" s="1"/>
      <c r="TF147" s="1"/>
      <c r="TG147" s="1"/>
      <c r="TH147" s="1"/>
      <c r="TI147" s="1"/>
      <c r="TJ147" s="1"/>
      <c r="TK147" s="1"/>
      <c r="TL147" s="1"/>
      <c r="TM147" s="1"/>
      <c r="TN147" s="1"/>
      <c r="TO147" s="1"/>
      <c r="TP147" s="1"/>
      <c r="TQ147" s="1"/>
      <c r="TR147" s="1"/>
      <c r="TS147" s="1"/>
      <c r="TT147" s="1"/>
      <c r="TU147" s="1"/>
      <c r="TV147" s="1"/>
      <c r="TW147" s="1"/>
      <c r="TX147" s="1"/>
      <c r="TY147" s="1"/>
      <c r="TZ147" s="1"/>
      <c r="UA147" s="1"/>
      <c r="UB147" s="1"/>
      <c r="UC147" s="1"/>
      <c r="UD147" s="1"/>
      <c r="UE147" s="1"/>
      <c r="UF147" s="1"/>
      <c r="UG147" s="1"/>
      <c r="UH147" s="1"/>
      <c r="UI147" s="1"/>
      <c r="UJ147" s="1"/>
      <c r="UK147" s="1"/>
      <c r="UL147" s="1"/>
      <c r="UM147" s="1"/>
      <c r="UN147" s="1"/>
      <c r="UO147" s="1"/>
      <c r="UP147" s="1"/>
      <c r="UQ147" s="1"/>
      <c r="UR147" s="1"/>
      <c r="US147" s="1"/>
      <c r="UT147" s="1"/>
      <c r="UU147" s="1"/>
      <c r="UV147" s="1"/>
      <c r="UW147" s="1"/>
      <c r="UX147" s="1"/>
      <c r="UY147" s="1"/>
      <c r="UZ147" s="1"/>
      <c r="VA147" s="1"/>
      <c r="VB147" s="1"/>
      <c r="VC147" s="1"/>
      <c r="VD147" s="1"/>
      <c r="VE147" s="1"/>
      <c r="VF147" s="1"/>
      <c r="VG147" s="1"/>
      <c r="VH147" s="1"/>
      <c r="VI147" s="1"/>
      <c r="VJ147" s="1"/>
      <c r="VK147" s="1"/>
      <c r="VL147" s="1"/>
      <c r="VM147" s="1"/>
      <c r="VN147" s="1"/>
      <c r="VO147" s="1"/>
      <c r="VP147" s="1"/>
      <c r="VQ147" s="1"/>
      <c r="VR147" s="1"/>
      <c r="VS147" s="1"/>
      <c r="VT147" s="1"/>
      <c r="VU147" s="1"/>
      <c r="VV147" s="1"/>
      <c r="VW147" s="1"/>
      <c r="VX147" s="1"/>
      <c r="VY147" s="1"/>
      <c r="VZ147" s="1"/>
      <c r="WA147" s="1"/>
      <c r="WB147" s="1"/>
      <c r="WC147" s="1"/>
      <c r="WD147" s="1"/>
      <c r="WE147" s="1"/>
      <c r="WF147" s="1"/>
      <c r="WG147" s="1"/>
      <c r="WH147" s="1"/>
      <c r="WI147" s="1"/>
      <c r="WJ147" s="1"/>
      <c r="WK147" s="1"/>
      <c r="WL147" s="1"/>
      <c r="WM147" s="1"/>
      <c r="WN147" s="1"/>
      <c r="WO147" s="1"/>
      <c r="WP147" s="1"/>
      <c r="WQ147" s="1"/>
      <c r="WR147" s="1"/>
      <c r="WS147" s="1"/>
      <c r="WT147" s="1"/>
      <c r="WU147" s="1"/>
      <c r="WV147" s="1"/>
      <c r="WW147" s="1"/>
      <c r="WX147" s="1"/>
      <c r="WY147" s="1"/>
      <c r="WZ147" s="1"/>
      <c r="XA147" s="1"/>
      <c r="XB147" s="1"/>
      <c r="XC147" s="1"/>
      <c r="XD147" s="1"/>
      <c r="XE147" s="1"/>
      <c r="XF147" s="1"/>
      <c r="XG147" s="1"/>
      <c r="XH147" s="1"/>
      <c r="XI147" s="1"/>
      <c r="XJ147" s="1"/>
      <c r="XK147" s="1"/>
      <c r="XL147" s="1"/>
      <c r="XM147" s="1"/>
      <c r="XN147" s="1"/>
      <c r="XO147" s="1"/>
      <c r="XP147" s="1"/>
      <c r="XQ147" s="1"/>
      <c r="XR147" s="1"/>
      <c r="XS147" s="1"/>
      <c r="XT147" s="1"/>
      <c r="XU147" s="1"/>
      <c r="XV147" s="1"/>
      <c r="XW147" s="1"/>
      <c r="XX147" s="1"/>
      <c r="XY147" s="1"/>
      <c r="XZ147" s="1"/>
      <c r="YA147" s="1"/>
      <c r="YB147" s="1"/>
      <c r="YC147" s="1"/>
      <c r="YD147" s="1"/>
      <c r="YE147" s="1"/>
      <c r="YF147" s="1"/>
      <c r="YG147" s="1"/>
      <c r="YH147" s="1"/>
      <c r="YI147" s="1"/>
      <c r="YJ147" s="1"/>
      <c r="YK147" s="1"/>
      <c r="YL147" s="1"/>
      <c r="YM147" s="1"/>
      <c r="YN147" s="1"/>
      <c r="YO147" s="1"/>
      <c r="YP147" s="1"/>
      <c r="YQ147" s="1"/>
      <c r="YR147" s="1"/>
      <c r="YS147" s="1"/>
      <c r="YT147" s="1"/>
      <c r="YU147" s="1"/>
      <c r="YV147" s="1"/>
      <c r="YW147" s="1"/>
      <c r="YX147" s="1"/>
      <c r="YY147" s="1"/>
      <c r="YZ147" s="1"/>
      <c r="ZA147" s="1"/>
      <c r="ZB147" s="1"/>
      <c r="ZC147" s="1"/>
      <c r="ZD147" s="1"/>
      <c r="ZE147" s="1"/>
      <c r="ZF147" s="1"/>
      <c r="ZG147" s="1"/>
      <c r="ZH147" s="1"/>
      <c r="ZI147" s="1"/>
      <c r="ZJ147" s="1"/>
      <c r="ZK147" s="1"/>
      <c r="ZL147" s="1"/>
      <c r="ZM147" s="1"/>
      <c r="ZN147" s="1"/>
      <c r="ZO147" s="1"/>
      <c r="ZP147" s="1"/>
      <c r="ZQ147" s="1"/>
      <c r="ZR147" s="1"/>
      <c r="ZS147" s="1"/>
      <c r="ZT147" s="1"/>
      <c r="ZU147" s="1"/>
      <c r="ZV147" s="1"/>
      <c r="ZW147" s="1"/>
      <c r="ZX147" s="1"/>
      <c r="ZY147" s="1"/>
      <c r="ZZ147" s="1"/>
      <c r="AAA147" s="1"/>
      <c r="AAB147" s="1"/>
      <c r="AAC147" s="1"/>
      <c r="AAD147" s="1"/>
      <c r="AAE147" s="1"/>
      <c r="AAF147" s="1"/>
      <c r="AAG147" s="1"/>
      <c r="AAH147" s="1"/>
      <c r="AAI147" s="1"/>
      <c r="AAJ147" s="1"/>
      <c r="AAK147" s="1"/>
      <c r="AAL147" s="1"/>
      <c r="AAM147" s="1"/>
      <c r="AAN147" s="1"/>
      <c r="AAO147" s="1"/>
      <c r="AAP147" s="1"/>
      <c r="AAQ147" s="1"/>
      <c r="AAR147" s="1"/>
      <c r="AAS147" s="1"/>
      <c r="AAT147" s="1"/>
      <c r="AAU147" s="1"/>
      <c r="AAV147" s="1"/>
      <c r="AAW147" s="1"/>
      <c r="AAX147" s="1"/>
      <c r="AAY147" s="1"/>
      <c r="AAZ147" s="1"/>
      <c r="ABA147" s="1"/>
      <c r="ABB147" s="1"/>
      <c r="ABC147" s="1"/>
      <c r="ABD147" s="1"/>
      <c r="ABE147" s="1"/>
      <c r="ABF147" s="1"/>
      <c r="ABG147" s="1"/>
      <c r="ABH147" s="1"/>
      <c r="ABI147" s="1"/>
      <c r="ABJ147" s="1"/>
      <c r="ABK147" s="1"/>
      <c r="ABL147" s="1"/>
      <c r="ABM147" s="1"/>
      <c r="ABN147" s="1"/>
      <c r="ABO147" s="1"/>
      <c r="ABP147" s="1"/>
      <c r="ABQ147" s="1"/>
      <c r="ABR147" s="1"/>
      <c r="ABS147" s="1"/>
      <c r="ABT147" s="1"/>
      <c r="ABU147" s="1"/>
      <c r="ABV147" s="1"/>
      <c r="ABW147" s="1"/>
      <c r="ABX147" s="1"/>
      <c r="ABY147" s="1"/>
      <c r="ABZ147" s="1"/>
      <c r="ACA147" s="1"/>
      <c r="ACB147" s="1"/>
      <c r="ACC147" s="1"/>
      <c r="ACD147" s="1"/>
      <c r="ACE147" s="1"/>
      <c r="ACF147" s="1"/>
      <c r="ACG147" s="1"/>
      <c r="ACH147" s="1"/>
      <c r="ACI147" s="1"/>
      <c r="ACJ147" s="1"/>
      <c r="ACK147" s="1"/>
      <c r="ACL147" s="1"/>
      <c r="ACM147" s="1"/>
      <c r="ACN147" s="1"/>
      <c r="ACO147" s="1"/>
      <c r="ACP147" s="1"/>
      <c r="ACQ147" s="1"/>
      <c r="ACR147" s="1"/>
      <c r="ACS147" s="1"/>
      <c r="ACT147" s="1"/>
      <c r="ACU147" s="1"/>
      <c r="ACV147" s="1"/>
      <c r="ACW147" s="1"/>
      <c r="ACX147" s="1"/>
      <c r="ACY147" s="1"/>
      <c r="ACZ147" s="1"/>
      <c r="ADA147" s="1"/>
      <c r="ADB147" s="1"/>
      <c r="ADC147" s="1"/>
      <c r="ADD147" s="1"/>
      <c r="ADE147" s="1"/>
      <c r="ADF147" s="1"/>
      <c r="ADG147" s="1"/>
      <c r="ADH147" s="1"/>
      <c r="ADI147" s="1"/>
      <c r="ADJ147" s="1"/>
      <c r="ADK147" s="1"/>
      <c r="ADL147" s="1"/>
      <c r="ADM147" s="1"/>
      <c r="ADN147" s="1"/>
      <c r="ADO147" s="1"/>
      <c r="ADP147" s="1"/>
      <c r="ADQ147" s="1"/>
      <c r="ADR147" s="1"/>
      <c r="ADS147" s="1"/>
      <c r="ADT147" s="1"/>
      <c r="ADU147" s="1"/>
      <c r="ADV147" s="1"/>
      <c r="ADW147" s="1"/>
      <c r="ADX147" s="1"/>
      <c r="ADY147" s="1"/>
      <c r="ADZ147" s="1"/>
      <c r="AEA147" s="1"/>
      <c r="AEB147" s="1"/>
      <c r="AEC147" s="1"/>
      <c r="AED147" s="1"/>
      <c r="AEE147" s="1"/>
      <c r="AEF147" s="1"/>
      <c r="AEG147" s="1"/>
      <c r="AEH147" s="1"/>
      <c r="AEI147" s="1"/>
      <c r="AEJ147" s="1"/>
      <c r="AEK147" s="1"/>
      <c r="AEL147" s="1"/>
      <c r="AEM147" s="1"/>
      <c r="AEN147" s="1"/>
      <c r="AEO147" s="1"/>
      <c r="AEP147" s="1"/>
      <c r="AEQ147" s="1"/>
      <c r="AER147" s="1"/>
      <c r="AES147" s="1"/>
      <c r="AET147" s="1"/>
      <c r="AEU147" s="1"/>
      <c r="AEV147" s="1"/>
      <c r="AEW147" s="1"/>
      <c r="AEX147" s="1"/>
      <c r="AEY147" s="1"/>
      <c r="AEZ147" s="1"/>
      <c r="AFA147" s="1"/>
      <c r="AFB147" s="1"/>
      <c r="AFC147" s="1"/>
      <c r="AFD147" s="1"/>
      <c r="AFE147" s="1"/>
      <c r="AFF147" s="1"/>
      <c r="AFG147" s="1"/>
      <c r="AFH147" s="1"/>
      <c r="AFI147" s="1"/>
      <c r="AFJ147" s="1"/>
      <c r="AFK147" s="1"/>
      <c r="AFL147" s="1"/>
      <c r="AFM147" s="1"/>
      <c r="AFN147" s="1"/>
      <c r="AFO147" s="1"/>
      <c r="AFP147" s="1"/>
      <c r="AFQ147" s="1"/>
      <c r="AFR147" s="1"/>
      <c r="AFS147" s="1"/>
      <c r="AFT147" s="1"/>
      <c r="AFU147" s="1"/>
      <c r="AFV147" s="1"/>
      <c r="AFW147" s="1"/>
      <c r="AFX147" s="1"/>
      <c r="AFY147" s="1"/>
      <c r="AFZ147" s="1"/>
      <c r="AGA147" s="1"/>
      <c r="AGB147" s="1"/>
      <c r="AGC147" s="1"/>
      <c r="AGD147" s="1"/>
      <c r="AGE147" s="1"/>
      <c r="AGF147" s="1"/>
      <c r="AGG147" s="1"/>
      <c r="AGH147" s="1"/>
      <c r="AGI147" s="1"/>
      <c r="AGJ147" s="1"/>
      <c r="AGK147" s="1"/>
      <c r="AGL147" s="1"/>
      <c r="AGM147" s="1"/>
      <c r="AGN147" s="1"/>
      <c r="AGO147" s="1"/>
      <c r="AGP147" s="1"/>
      <c r="AGQ147" s="1"/>
      <c r="AGR147" s="1"/>
      <c r="AGS147" s="1"/>
      <c r="AGT147" s="1"/>
      <c r="AGU147" s="1"/>
      <c r="AGV147" s="1"/>
      <c r="AGW147" s="1"/>
      <c r="AGX147" s="1"/>
      <c r="AGY147" s="1"/>
      <c r="AGZ147" s="1"/>
      <c r="AHA147" s="1"/>
      <c r="AHB147" s="1"/>
      <c r="AHC147" s="1"/>
      <c r="AHD147" s="1"/>
      <c r="AHE147" s="1"/>
      <c r="AHF147" s="1"/>
      <c r="AHG147" s="1"/>
      <c r="AHH147" s="1"/>
      <c r="AHI147" s="1"/>
      <c r="AHJ147" s="1"/>
      <c r="AHK147" s="1"/>
      <c r="AHL147" s="1"/>
      <c r="AHM147" s="1"/>
      <c r="AHN147" s="1"/>
      <c r="AHO147" s="1"/>
      <c r="AHP147" s="1"/>
      <c r="AHQ147" s="1"/>
      <c r="AHR147" s="1"/>
      <c r="AHS147" s="1"/>
      <c r="AHT147" s="1"/>
      <c r="AHU147" s="1"/>
      <c r="AHV147" s="1"/>
      <c r="AHW147" s="1"/>
      <c r="AHX147" s="1"/>
      <c r="AHY147" s="1"/>
      <c r="AHZ147" s="1"/>
      <c r="AIA147" s="1"/>
      <c r="AIB147" s="1"/>
      <c r="AIC147" s="1"/>
      <c r="AID147" s="1"/>
      <c r="AIE147" s="1"/>
      <c r="AIF147" s="1"/>
      <c r="AIG147" s="1"/>
      <c r="AIH147" s="1"/>
      <c r="AII147" s="1"/>
      <c r="AIJ147" s="1"/>
      <c r="AIK147" s="1"/>
      <c r="AIL147" s="1"/>
      <c r="AIM147" s="1"/>
      <c r="AIN147" s="1"/>
      <c r="AIO147" s="1"/>
      <c r="AIP147" s="1"/>
      <c r="AIQ147" s="1"/>
      <c r="AIR147" s="1"/>
      <c r="AIS147" s="1"/>
      <c r="AIT147" s="1"/>
      <c r="AIU147" s="1"/>
      <c r="AIV147" s="1"/>
      <c r="AIW147" s="1"/>
      <c r="AIX147" s="1"/>
      <c r="AIY147" s="1"/>
      <c r="AIZ147" s="1"/>
      <c r="AJA147" s="1"/>
      <c r="AJB147" s="1"/>
      <c r="AJC147" s="1"/>
      <c r="AJD147" s="1"/>
      <c r="AJE147" s="1"/>
      <c r="AJF147" s="1"/>
      <c r="AJG147" s="1"/>
      <c r="AJH147" s="1"/>
      <c r="AJI147" s="1"/>
      <c r="AJJ147" s="1"/>
      <c r="AJK147" s="1"/>
      <c r="AJL147" s="1"/>
      <c r="AJM147" s="1"/>
      <c r="AJN147" s="1"/>
      <c r="AJO147" s="1"/>
      <c r="AJP147" s="1"/>
      <c r="AJQ147" s="1"/>
      <c r="AJR147" s="1"/>
      <c r="AJS147" s="1"/>
      <c r="AJT147" s="1"/>
      <c r="AJU147" s="1"/>
      <c r="AJV147" s="1"/>
      <c r="AJW147" s="1"/>
      <c r="AJX147" s="1"/>
      <c r="AJY147" s="1"/>
      <c r="AJZ147" s="1"/>
      <c r="AKA147" s="1"/>
      <c r="AKB147" s="1"/>
      <c r="AKC147" s="1"/>
      <c r="AKD147" s="1"/>
      <c r="AKE147" s="1"/>
      <c r="AKF147" s="1"/>
      <c r="AKG147" s="1"/>
      <c r="AKH147" s="1"/>
      <c r="AKI147" s="1"/>
      <c r="AKJ147" s="1"/>
      <c r="AKK147" s="1"/>
      <c r="AKL147" s="1"/>
      <c r="AKM147" s="1"/>
      <c r="AKN147" s="1"/>
      <c r="AKO147" s="1"/>
      <c r="AKP147" s="1"/>
      <c r="AKQ147" s="1"/>
      <c r="AKR147" s="1"/>
      <c r="AKS147" s="1"/>
      <c r="AKT147" s="1"/>
      <c r="AKU147" s="1"/>
      <c r="AKV147" s="1"/>
      <c r="AKW147" s="1"/>
      <c r="AKX147" s="1"/>
      <c r="AKY147" s="1"/>
      <c r="AKZ147" s="1"/>
      <c r="ALA147" s="1"/>
      <c r="ALB147" s="1"/>
      <c r="ALC147" s="1"/>
      <c r="ALD147" s="1"/>
      <c r="ALE147" s="1"/>
    </row>
    <row r="148" spans="1:993" x14ac:dyDescent="0.25">
      <c r="A148" s="4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  <c r="NQ148" s="1"/>
      <c r="NR148" s="1"/>
      <c r="NS148" s="1"/>
      <c r="NT148" s="1"/>
      <c r="NU148" s="1"/>
      <c r="NV148" s="1"/>
      <c r="NW148" s="1"/>
      <c r="NX148" s="1"/>
      <c r="NY148" s="1"/>
      <c r="NZ148" s="1"/>
      <c r="OA148" s="1"/>
      <c r="OB148" s="1"/>
      <c r="OC148" s="1"/>
      <c r="OD148" s="1"/>
      <c r="OE148" s="1"/>
      <c r="OF148" s="1"/>
      <c r="OG148" s="1"/>
      <c r="OH148" s="1"/>
      <c r="OI148" s="1"/>
      <c r="OJ148" s="1"/>
      <c r="OK148" s="1"/>
      <c r="OL148" s="1"/>
      <c r="OM148" s="1"/>
      <c r="ON148" s="1"/>
      <c r="OO148" s="1"/>
      <c r="OP148" s="1"/>
      <c r="OQ148" s="1"/>
      <c r="OR148" s="1"/>
      <c r="OS148" s="1"/>
      <c r="OT148" s="1"/>
      <c r="OU148" s="1"/>
      <c r="OV148" s="1"/>
      <c r="OW148" s="1"/>
      <c r="OX148" s="1"/>
      <c r="OY148" s="1"/>
      <c r="OZ148" s="1"/>
      <c r="PA148" s="1"/>
      <c r="PB148" s="1"/>
      <c r="PC148" s="1"/>
      <c r="PD148" s="1"/>
      <c r="PE148" s="1"/>
      <c r="PF148" s="1"/>
      <c r="PG148" s="1"/>
      <c r="PH148" s="1"/>
      <c r="PI148" s="1"/>
      <c r="PJ148" s="1"/>
      <c r="PK148" s="1"/>
      <c r="PL148" s="1"/>
      <c r="PM148" s="1"/>
      <c r="PN148" s="1"/>
      <c r="PO148" s="1"/>
      <c r="PP148" s="1"/>
      <c r="PQ148" s="1"/>
      <c r="PR148" s="1"/>
      <c r="PS148" s="1"/>
      <c r="PT148" s="1"/>
      <c r="PU148" s="1"/>
      <c r="PV148" s="1"/>
      <c r="PW148" s="1"/>
      <c r="PX148" s="1"/>
      <c r="PY148" s="1"/>
      <c r="PZ148" s="1"/>
      <c r="QA148" s="1"/>
      <c r="QB148" s="1"/>
      <c r="QC148" s="1"/>
      <c r="QD148" s="1"/>
      <c r="QE148" s="1"/>
      <c r="QF148" s="1"/>
      <c r="QG148" s="1"/>
      <c r="QH148" s="1"/>
      <c r="QI148" s="1"/>
      <c r="QJ148" s="1"/>
      <c r="QK148" s="1"/>
      <c r="QL148" s="1"/>
      <c r="QM148" s="1"/>
      <c r="QN148" s="1"/>
      <c r="QO148" s="1"/>
      <c r="QP148" s="1"/>
      <c r="QQ148" s="1"/>
      <c r="QR148" s="1"/>
      <c r="QS148" s="1"/>
      <c r="QT148" s="1"/>
      <c r="QU148" s="1"/>
      <c r="QV148" s="1"/>
      <c r="QW148" s="1"/>
      <c r="QX148" s="1"/>
      <c r="QY148" s="1"/>
      <c r="QZ148" s="1"/>
      <c r="RA148" s="1"/>
      <c r="RB148" s="1"/>
      <c r="RC148" s="1"/>
      <c r="RD148" s="1"/>
      <c r="RE148" s="1"/>
      <c r="RF148" s="1"/>
      <c r="RG148" s="1"/>
      <c r="RH148" s="1"/>
      <c r="RI148" s="1"/>
      <c r="RJ148" s="1"/>
      <c r="RK148" s="1"/>
      <c r="RL148" s="1"/>
      <c r="RM148" s="1"/>
      <c r="RN148" s="1"/>
      <c r="RO148" s="1"/>
      <c r="RP148" s="1"/>
      <c r="RQ148" s="1"/>
      <c r="RR148" s="1"/>
      <c r="RS148" s="1"/>
      <c r="RT148" s="1"/>
      <c r="RU148" s="1"/>
      <c r="RV148" s="1"/>
      <c r="RW148" s="1"/>
      <c r="RX148" s="1"/>
      <c r="RY148" s="1"/>
      <c r="RZ148" s="1"/>
      <c r="SA148" s="1"/>
      <c r="SB148" s="1"/>
      <c r="SC148" s="1"/>
      <c r="SD148" s="1"/>
      <c r="SE148" s="1"/>
      <c r="SF148" s="1"/>
      <c r="SG148" s="1"/>
      <c r="SH148" s="1"/>
      <c r="SI148" s="1"/>
      <c r="SJ148" s="1"/>
      <c r="SK148" s="1"/>
      <c r="SL148" s="1"/>
      <c r="SM148" s="1"/>
      <c r="SN148" s="1"/>
      <c r="SO148" s="1"/>
      <c r="SP148" s="1"/>
      <c r="SQ148" s="1"/>
      <c r="SR148" s="1"/>
      <c r="SS148" s="1"/>
      <c r="ST148" s="1"/>
      <c r="SU148" s="1"/>
      <c r="SV148" s="1"/>
      <c r="SW148" s="1"/>
      <c r="SX148" s="1"/>
      <c r="SY148" s="1"/>
      <c r="SZ148" s="1"/>
      <c r="TA148" s="1"/>
      <c r="TB148" s="1"/>
      <c r="TC148" s="1"/>
      <c r="TD148" s="1"/>
      <c r="TE148" s="1"/>
      <c r="TF148" s="1"/>
      <c r="TG148" s="1"/>
      <c r="TH148" s="1"/>
      <c r="TI148" s="1"/>
      <c r="TJ148" s="1"/>
      <c r="TK148" s="1"/>
      <c r="TL148" s="1"/>
      <c r="TM148" s="1"/>
      <c r="TN148" s="1"/>
      <c r="TO148" s="1"/>
      <c r="TP148" s="1"/>
      <c r="TQ148" s="1"/>
      <c r="TR148" s="1"/>
      <c r="TS148" s="1"/>
      <c r="TT148" s="1"/>
      <c r="TU148" s="1"/>
      <c r="TV148" s="1"/>
      <c r="TW148" s="1"/>
      <c r="TX148" s="1"/>
      <c r="TY148" s="1"/>
      <c r="TZ148" s="1"/>
      <c r="UA148" s="1"/>
      <c r="UB148" s="1"/>
      <c r="UC148" s="1"/>
      <c r="UD148" s="1"/>
      <c r="UE148" s="1"/>
      <c r="UF148" s="1"/>
      <c r="UG148" s="1"/>
      <c r="UH148" s="1"/>
      <c r="UI148" s="1"/>
      <c r="UJ148" s="1"/>
      <c r="UK148" s="1"/>
      <c r="UL148" s="1"/>
      <c r="UM148" s="1"/>
      <c r="UN148" s="1"/>
      <c r="UO148" s="1"/>
      <c r="UP148" s="1"/>
      <c r="UQ148" s="1"/>
      <c r="UR148" s="1"/>
      <c r="US148" s="1"/>
      <c r="UT148" s="1"/>
      <c r="UU148" s="1"/>
      <c r="UV148" s="1"/>
      <c r="UW148" s="1"/>
      <c r="UX148" s="1"/>
      <c r="UY148" s="1"/>
      <c r="UZ148" s="1"/>
      <c r="VA148" s="1"/>
      <c r="VB148" s="1"/>
      <c r="VC148" s="1"/>
      <c r="VD148" s="1"/>
      <c r="VE148" s="1"/>
      <c r="VF148" s="1"/>
      <c r="VG148" s="1"/>
      <c r="VH148" s="1"/>
      <c r="VI148" s="1"/>
      <c r="VJ148" s="1"/>
      <c r="VK148" s="1"/>
      <c r="VL148" s="1"/>
      <c r="VM148" s="1"/>
      <c r="VN148" s="1"/>
      <c r="VO148" s="1"/>
      <c r="VP148" s="1"/>
      <c r="VQ148" s="1"/>
      <c r="VR148" s="1"/>
      <c r="VS148" s="1"/>
      <c r="VT148" s="1"/>
      <c r="VU148" s="1"/>
      <c r="VV148" s="1"/>
      <c r="VW148" s="1"/>
      <c r="VX148" s="1"/>
      <c r="VY148" s="1"/>
      <c r="VZ148" s="1"/>
      <c r="WA148" s="1"/>
      <c r="WB148" s="1"/>
      <c r="WC148" s="1"/>
      <c r="WD148" s="1"/>
      <c r="WE148" s="1"/>
      <c r="WF148" s="1"/>
      <c r="WG148" s="1"/>
      <c r="WH148" s="1"/>
      <c r="WI148" s="1"/>
      <c r="WJ148" s="1"/>
      <c r="WK148" s="1"/>
      <c r="WL148" s="1"/>
      <c r="WM148" s="1"/>
      <c r="WN148" s="1"/>
      <c r="WO148" s="1"/>
      <c r="WP148" s="1"/>
      <c r="WQ148" s="1"/>
      <c r="WR148" s="1"/>
      <c r="WS148" s="1"/>
      <c r="WT148" s="1"/>
      <c r="WU148" s="1"/>
      <c r="WV148" s="1"/>
      <c r="WW148" s="1"/>
      <c r="WX148" s="1"/>
      <c r="WY148" s="1"/>
      <c r="WZ148" s="1"/>
      <c r="XA148" s="1"/>
      <c r="XB148" s="1"/>
      <c r="XC148" s="1"/>
      <c r="XD148" s="1"/>
      <c r="XE148" s="1"/>
      <c r="XF148" s="1"/>
      <c r="XG148" s="1"/>
      <c r="XH148" s="1"/>
      <c r="XI148" s="1"/>
      <c r="XJ148" s="1"/>
      <c r="XK148" s="1"/>
      <c r="XL148" s="1"/>
      <c r="XM148" s="1"/>
      <c r="XN148" s="1"/>
      <c r="XO148" s="1"/>
      <c r="XP148" s="1"/>
      <c r="XQ148" s="1"/>
      <c r="XR148" s="1"/>
      <c r="XS148" s="1"/>
      <c r="XT148" s="1"/>
      <c r="XU148" s="1"/>
      <c r="XV148" s="1"/>
      <c r="XW148" s="1"/>
      <c r="XX148" s="1"/>
      <c r="XY148" s="1"/>
      <c r="XZ148" s="1"/>
      <c r="YA148" s="1"/>
      <c r="YB148" s="1"/>
      <c r="YC148" s="1"/>
      <c r="YD148" s="1"/>
      <c r="YE148" s="1"/>
      <c r="YF148" s="1"/>
      <c r="YG148" s="1"/>
      <c r="YH148" s="1"/>
      <c r="YI148" s="1"/>
      <c r="YJ148" s="1"/>
      <c r="YK148" s="1"/>
      <c r="YL148" s="1"/>
      <c r="YM148" s="1"/>
      <c r="YN148" s="1"/>
      <c r="YO148" s="1"/>
      <c r="YP148" s="1"/>
      <c r="YQ148" s="1"/>
      <c r="YR148" s="1"/>
      <c r="YS148" s="1"/>
      <c r="YT148" s="1"/>
      <c r="YU148" s="1"/>
      <c r="YV148" s="1"/>
      <c r="YW148" s="1"/>
      <c r="YX148" s="1"/>
      <c r="YY148" s="1"/>
      <c r="YZ148" s="1"/>
      <c r="ZA148" s="1"/>
      <c r="ZB148" s="1"/>
      <c r="ZC148" s="1"/>
      <c r="ZD148" s="1"/>
      <c r="ZE148" s="1"/>
      <c r="ZF148" s="1"/>
      <c r="ZG148" s="1"/>
      <c r="ZH148" s="1"/>
      <c r="ZI148" s="1"/>
      <c r="ZJ148" s="1"/>
      <c r="ZK148" s="1"/>
      <c r="ZL148" s="1"/>
      <c r="ZM148" s="1"/>
      <c r="ZN148" s="1"/>
      <c r="ZO148" s="1"/>
      <c r="ZP148" s="1"/>
      <c r="ZQ148" s="1"/>
      <c r="ZR148" s="1"/>
      <c r="ZS148" s="1"/>
      <c r="ZT148" s="1"/>
      <c r="ZU148" s="1"/>
      <c r="ZV148" s="1"/>
      <c r="ZW148" s="1"/>
      <c r="ZX148" s="1"/>
      <c r="ZY148" s="1"/>
      <c r="ZZ148" s="1"/>
      <c r="AAA148" s="1"/>
      <c r="AAB148" s="1"/>
      <c r="AAC148" s="1"/>
      <c r="AAD148" s="1"/>
      <c r="AAE148" s="1"/>
      <c r="AAF148" s="1"/>
      <c r="AAG148" s="1"/>
      <c r="AAH148" s="1"/>
      <c r="AAI148" s="1"/>
      <c r="AAJ148" s="1"/>
      <c r="AAK148" s="1"/>
      <c r="AAL148" s="1"/>
      <c r="AAM148" s="1"/>
      <c r="AAN148" s="1"/>
      <c r="AAO148" s="1"/>
      <c r="AAP148" s="1"/>
      <c r="AAQ148" s="1"/>
      <c r="AAR148" s="1"/>
      <c r="AAS148" s="1"/>
      <c r="AAT148" s="1"/>
      <c r="AAU148" s="1"/>
      <c r="AAV148" s="1"/>
      <c r="AAW148" s="1"/>
      <c r="AAX148" s="1"/>
      <c r="AAY148" s="1"/>
      <c r="AAZ148" s="1"/>
      <c r="ABA148" s="1"/>
      <c r="ABB148" s="1"/>
      <c r="ABC148" s="1"/>
      <c r="ABD148" s="1"/>
      <c r="ABE148" s="1"/>
      <c r="ABF148" s="1"/>
      <c r="ABG148" s="1"/>
      <c r="ABH148" s="1"/>
      <c r="ABI148" s="1"/>
      <c r="ABJ148" s="1"/>
      <c r="ABK148" s="1"/>
      <c r="ABL148" s="1"/>
      <c r="ABM148" s="1"/>
      <c r="ABN148" s="1"/>
      <c r="ABO148" s="1"/>
      <c r="ABP148" s="1"/>
      <c r="ABQ148" s="1"/>
      <c r="ABR148" s="1"/>
      <c r="ABS148" s="1"/>
      <c r="ABT148" s="1"/>
      <c r="ABU148" s="1"/>
      <c r="ABV148" s="1"/>
      <c r="ABW148" s="1"/>
      <c r="ABX148" s="1"/>
      <c r="ABY148" s="1"/>
      <c r="ABZ148" s="1"/>
      <c r="ACA148" s="1"/>
      <c r="ACB148" s="1"/>
      <c r="ACC148" s="1"/>
      <c r="ACD148" s="1"/>
      <c r="ACE148" s="1"/>
      <c r="ACF148" s="1"/>
      <c r="ACG148" s="1"/>
      <c r="ACH148" s="1"/>
      <c r="ACI148" s="1"/>
      <c r="ACJ148" s="1"/>
      <c r="ACK148" s="1"/>
      <c r="ACL148" s="1"/>
      <c r="ACM148" s="1"/>
      <c r="ACN148" s="1"/>
      <c r="ACO148" s="1"/>
      <c r="ACP148" s="1"/>
      <c r="ACQ148" s="1"/>
      <c r="ACR148" s="1"/>
      <c r="ACS148" s="1"/>
      <c r="ACT148" s="1"/>
      <c r="ACU148" s="1"/>
      <c r="ACV148" s="1"/>
      <c r="ACW148" s="1"/>
      <c r="ACX148" s="1"/>
      <c r="ACY148" s="1"/>
      <c r="ACZ148" s="1"/>
      <c r="ADA148" s="1"/>
      <c r="ADB148" s="1"/>
      <c r="ADC148" s="1"/>
      <c r="ADD148" s="1"/>
      <c r="ADE148" s="1"/>
      <c r="ADF148" s="1"/>
      <c r="ADG148" s="1"/>
      <c r="ADH148" s="1"/>
      <c r="ADI148" s="1"/>
      <c r="ADJ148" s="1"/>
      <c r="ADK148" s="1"/>
      <c r="ADL148" s="1"/>
      <c r="ADM148" s="1"/>
      <c r="ADN148" s="1"/>
      <c r="ADO148" s="1"/>
      <c r="ADP148" s="1"/>
      <c r="ADQ148" s="1"/>
      <c r="ADR148" s="1"/>
      <c r="ADS148" s="1"/>
      <c r="ADT148" s="1"/>
      <c r="ADU148" s="1"/>
      <c r="ADV148" s="1"/>
      <c r="ADW148" s="1"/>
      <c r="ADX148" s="1"/>
      <c r="ADY148" s="1"/>
      <c r="ADZ148" s="1"/>
      <c r="AEA148" s="1"/>
      <c r="AEB148" s="1"/>
      <c r="AEC148" s="1"/>
      <c r="AED148" s="1"/>
      <c r="AEE148" s="1"/>
      <c r="AEF148" s="1"/>
      <c r="AEG148" s="1"/>
      <c r="AEH148" s="1"/>
      <c r="AEI148" s="1"/>
      <c r="AEJ148" s="1"/>
      <c r="AEK148" s="1"/>
      <c r="AEL148" s="1"/>
      <c r="AEM148" s="1"/>
      <c r="AEN148" s="1"/>
      <c r="AEO148" s="1"/>
      <c r="AEP148" s="1"/>
      <c r="AEQ148" s="1"/>
      <c r="AER148" s="1"/>
      <c r="AES148" s="1"/>
      <c r="AET148" s="1"/>
      <c r="AEU148" s="1"/>
      <c r="AEV148" s="1"/>
      <c r="AEW148" s="1"/>
      <c r="AEX148" s="1"/>
      <c r="AEY148" s="1"/>
      <c r="AEZ148" s="1"/>
      <c r="AFA148" s="1"/>
      <c r="AFB148" s="1"/>
      <c r="AFC148" s="1"/>
      <c r="AFD148" s="1"/>
      <c r="AFE148" s="1"/>
      <c r="AFF148" s="1"/>
      <c r="AFG148" s="1"/>
      <c r="AFH148" s="1"/>
      <c r="AFI148" s="1"/>
      <c r="AFJ148" s="1"/>
      <c r="AFK148" s="1"/>
      <c r="AFL148" s="1"/>
      <c r="AFM148" s="1"/>
      <c r="AFN148" s="1"/>
      <c r="AFO148" s="1"/>
      <c r="AFP148" s="1"/>
      <c r="AFQ148" s="1"/>
      <c r="AFR148" s="1"/>
      <c r="AFS148" s="1"/>
      <c r="AFT148" s="1"/>
      <c r="AFU148" s="1"/>
      <c r="AFV148" s="1"/>
      <c r="AFW148" s="1"/>
      <c r="AFX148" s="1"/>
      <c r="AFY148" s="1"/>
      <c r="AFZ148" s="1"/>
      <c r="AGA148" s="1"/>
      <c r="AGB148" s="1"/>
      <c r="AGC148" s="1"/>
      <c r="AGD148" s="1"/>
      <c r="AGE148" s="1"/>
      <c r="AGF148" s="1"/>
      <c r="AGG148" s="1"/>
      <c r="AGH148" s="1"/>
      <c r="AGI148" s="1"/>
      <c r="AGJ148" s="1"/>
      <c r="AGK148" s="1"/>
      <c r="AGL148" s="1"/>
      <c r="AGM148" s="1"/>
      <c r="AGN148" s="1"/>
      <c r="AGO148" s="1"/>
      <c r="AGP148" s="1"/>
      <c r="AGQ148" s="1"/>
      <c r="AGR148" s="1"/>
      <c r="AGS148" s="1"/>
      <c r="AGT148" s="1"/>
      <c r="AGU148" s="1"/>
      <c r="AGV148" s="1"/>
      <c r="AGW148" s="1"/>
      <c r="AGX148" s="1"/>
      <c r="AGY148" s="1"/>
      <c r="AGZ148" s="1"/>
      <c r="AHA148" s="1"/>
      <c r="AHB148" s="1"/>
      <c r="AHC148" s="1"/>
      <c r="AHD148" s="1"/>
      <c r="AHE148" s="1"/>
      <c r="AHF148" s="1"/>
      <c r="AHG148" s="1"/>
      <c r="AHH148" s="1"/>
      <c r="AHI148" s="1"/>
      <c r="AHJ148" s="1"/>
      <c r="AHK148" s="1"/>
      <c r="AHL148" s="1"/>
      <c r="AHM148" s="1"/>
      <c r="AHN148" s="1"/>
      <c r="AHO148" s="1"/>
      <c r="AHP148" s="1"/>
      <c r="AHQ148" s="1"/>
      <c r="AHR148" s="1"/>
      <c r="AHS148" s="1"/>
      <c r="AHT148" s="1"/>
      <c r="AHU148" s="1"/>
      <c r="AHV148" s="1"/>
      <c r="AHW148" s="1"/>
      <c r="AHX148" s="1"/>
      <c r="AHY148" s="1"/>
      <c r="AHZ148" s="1"/>
      <c r="AIA148" s="1"/>
      <c r="AIB148" s="1"/>
      <c r="AIC148" s="1"/>
      <c r="AID148" s="1"/>
      <c r="AIE148" s="1"/>
      <c r="AIF148" s="1"/>
      <c r="AIG148" s="1"/>
      <c r="AIH148" s="1"/>
      <c r="AII148" s="1"/>
      <c r="AIJ148" s="1"/>
      <c r="AIK148" s="1"/>
      <c r="AIL148" s="1"/>
      <c r="AIM148" s="1"/>
      <c r="AIN148" s="1"/>
      <c r="AIO148" s="1"/>
      <c r="AIP148" s="1"/>
      <c r="AIQ148" s="1"/>
      <c r="AIR148" s="1"/>
      <c r="AIS148" s="1"/>
      <c r="AIT148" s="1"/>
      <c r="AIU148" s="1"/>
      <c r="AIV148" s="1"/>
      <c r="AIW148" s="1"/>
      <c r="AIX148" s="1"/>
      <c r="AIY148" s="1"/>
      <c r="AIZ148" s="1"/>
      <c r="AJA148" s="1"/>
      <c r="AJB148" s="1"/>
      <c r="AJC148" s="1"/>
      <c r="AJD148" s="1"/>
      <c r="AJE148" s="1"/>
      <c r="AJF148" s="1"/>
      <c r="AJG148" s="1"/>
      <c r="AJH148" s="1"/>
      <c r="AJI148" s="1"/>
      <c r="AJJ148" s="1"/>
      <c r="AJK148" s="1"/>
      <c r="AJL148" s="1"/>
      <c r="AJM148" s="1"/>
      <c r="AJN148" s="1"/>
      <c r="AJO148" s="1"/>
      <c r="AJP148" s="1"/>
      <c r="AJQ148" s="1"/>
      <c r="AJR148" s="1"/>
      <c r="AJS148" s="1"/>
      <c r="AJT148" s="1"/>
      <c r="AJU148" s="1"/>
      <c r="AJV148" s="1"/>
      <c r="AJW148" s="1"/>
      <c r="AJX148" s="1"/>
      <c r="AJY148" s="1"/>
      <c r="AJZ148" s="1"/>
      <c r="AKA148" s="1"/>
      <c r="AKB148" s="1"/>
      <c r="AKC148" s="1"/>
      <c r="AKD148" s="1"/>
      <c r="AKE148" s="1"/>
      <c r="AKF148" s="1"/>
      <c r="AKG148" s="1"/>
      <c r="AKH148" s="1"/>
      <c r="AKI148" s="1"/>
      <c r="AKJ148" s="1"/>
      <c r="AKK148" s="1"/>
      <c r="AKL148" s="1"/>
      <c r="AKM148" s="1"/>
      <c r="AKN148" s="1"/>
      <c r="AKO148" s="1"/>
      <c r="AKP148" s="1"/>
      <c r="AKQ148" s="1"/>
      <c r="AKR148" s="1"/>
      <c r="AKS148" s="1"/>
      <c r="AKT148" s="1"/>
      <c r="AKU148" s="1"/>
      <c r="AKV148" s="1"/>
      <c r="AKW148" s="1"/>
      <c r="AKX148" s="1"/>
      <c r="AKY148" s="1"/>
      <c r="AKZ148" s="1"/>
      <c r="ALA148" s="1"/>
      <c r="ALB148" s="1"/>
      <c r="ALC148" s="1"/>
      <c r="ALD148" s="1"/>
      <c r="ALE148" s="1"/>
    </row>
    <row r="149" spans="1:993" ht="15" customHeight="1" x14ac:dyDescent="0.25">
      <c r="A149" s="4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1"/>
      <c r="LX149" s="1"/>
      <c r="LY149" s="1"/>
      <c r="LZ149" s="1"/>
      <c r="MA149" s="1"/>
      <c r="MB149" s="1"/>
      <c r="MC149" s="1"/>
      <c r="MD149" s="1"/>
      <c r="ME149" s="1"/>
      <c r="MF149" s="1"/>
      <c r="MG149" s="1"/>
      <c r="MH149" s="1"/>
      <c r="MI149" s="1"/>
      <c r="MJ149" s="1"/>
      <c r="MK149" s="1"/>
      <c r="ML149" s="1"/>
      <c r="MM149" s="1"/>
      <c r="MN149" s="1"/>
      <c r="MO149" s="1"/>
      <c r="MP149" s="1"/>
      <c r="MQ149" s="1"/>
      <c r="MR149" s="1"/>
      <c r="MS149" s="1"/>
      <c r="MT149" s="1"/>
      <c r="MU149" s="1"/>
      <c r="MV149" s="1"/>
      <c r="MW149" s="1"/>
      <c r="MX149" s="1"/>
      <c r="MY149" s="1"/>
      <c r="MZ149" s="1"/>
      <c r="NA149" s="1"/>
      <c r="NB149" s="1"/>
      <c r="NC149" s="1"/>
      <c r="ND149" s="1"/>
      <c r="NE149" s="1"/>
      <c r="NF149" s="1"/>
      <c r="NG149" s="1"/>
      <c r="NH149" s="1"/>
      <c r="NI149" s="1"/>
      <c r="NJ149" s="1"/>
      <c r="NK149" s="1"/>
      <c r="NL149" s="1"/>
      <c r="NM149" s="1"/>
      <c r="NN149" s="1"/>
      <c r="NO149" s="1"/>
      <c r="NP149" s="1"/>
      <c r="NQ149" s="1"/>
      <c r="NR149" s="1"/>
      <c r="NS149" s="1"/>
      <c r="NT149" s="1"/>
      <c r="NU149" s="1"/>
      <c r="NV149" s="1"/>
      <c r="NW149" s="1"/>
      <c r="NX149" s="1"/>
      <c r="NY149" s="1"/>
      <c r="NZ149" s="1"/>
      <c r="OA149" s="1"/>
      <c r="OB149" s="1"/>
      <c r="OC149" s="1"/>
      <c r="OD149" s="1"/>
      <c r="OE149" s="1"/>
      <c r="OF149" s="1"/>
      <c r="OG149" s="1"/>
      <c r="OH149" s="1"/>
      <c r="OI149" s="1"/>
      <c r="OJ149" s="1"/>
      <c r="OK149" s="1"/>
      <c r="OL149" s="1"/>
      <c r="OM149" s="1"/>
      <c r="ON149" s="1"/>
      <c r="OO149" s="1"/>
      <c r="OP149" s="1"/>
      <c r="OQ149" s="1"/>
      <c r="OR149" s="1"/>
      <c r="OS149" s="1"/>
      <c r="OT149" s="1"/>
      <c r="OU149" s="1"/>
      <c r="OV149" s="1"/>
      <c r="OW149" s="1"/>
      <c r="OX149" s="1"/>
      <c r="OY149" s="1"/>
      <c r="OZ149" s="1"/>
      <c r="PA149" s="1"/>
      <c r="PB149" s="1"/>
      <c r="PC149" s="1"/>
      <c r="PD149" s="1"/>
      <c r="PE149" s="1"/>
      <c r="PF149" s="1"/>
      <c r="PG149" s="1"/>
      <c r="PH149" s="1"/>
      <c r="PI149" s="1"/>
      <c r="PJ149" s="1"/>
      <c r="PK149" s="1"/>
      <c r="PL149" s="1"/>
      <c r="PM149" s="1"/>
      <c r="PN149" s="1"/>
      <c r="PO149" s="1"/>
      <c r="PP149" s="1"/>
      <c r="PQ149" s="1"/>
      <c r="PR149" s="1"/>
      <c r="PS149" s="1"/>
      <c r="PT149" s="1"/>
      <c r="PU149" s="1"/>
      <c r="PV149" s="1"/>
      <c r="PW149" s="1"/>
      <c r="PX149" s="1"/>
      <c r="PY149" s="1"/>
      <c r="PZ149" s="1"/>
      <c r="QA149" s="1"/>
      <c r="QB149" s="1"/>
      <c r="QC149" s="1"/>
      <c r="QD149" s="1"/>
      <c r="QE149" s="1"/>
      <c r="QF149" s="1"/>
      <c r="QG149" s="1"/>
      <c r="QH149" s="1"/>
      <c r="QI149" s="1"/>
      <c r="QJ149" s="1"/>
      <c r="QK149" s="1"/>
      <c r="QL149" s="1"/>
      <c r="QM149" s="1"/>
      <c r="QN149" s="1"/>
      <c r="QO149" s="1"/>
      <c r="QP149" s="1"/>
      <c r="QQ149" s="1"/>
      <c r="QR149" s="1"/>
      <c r="QS149" s="1"/>
      <c r="QT149" s="1"/>
      <c r="QU149" s="1"/>
      <c r="QV149" s="1"/>
      <c r="QW149" s="1"/>
      <c r="QX149" s="1"/>
      <c r="QY149" s="1"/>
      <c r="QZ149" s="1"/>
      <c r="RA149" s="1"/>
      <c r="RB149" s="1"/>
      <c r="RC149" s="1"/>
      <c r="RD149" s="1"/>
      <c r="RE149" s="1"/>
      <c r="RF149" s="1"/>
      <c r="RG149" s="1"/>
      <c r="RH149" s="1"/>
      <c r="RI149" s="1"/>
      <c r="RJ149" s="1"/>
      <c r="RK149" s="1"/>
      <c r="RL149" s="1"/>
      <c r="RM149" s="1"/>
      <c r="RN149" s="1"/>
      <c r="RO149" s="1"/>
      <c r="RP149" s="1"/>
      <c r="RQ149" s="1"/>
      <c r="RR149" s="1"/>
      <c r="RS149" s="1"/>
      <c r="RT149" s="1"/>
      <c r="RU149" s="1"/>
      <c r="RV149" s="1"/>
      <c r="RW149" s="1"/>
      <c r="RX149" s="1"/>
      <c r="RY149" s="1"/>
      <c r="RZ149" s="1"/>
      <c r="SA149" s="1"/>
      <c r="SB149" s="1"/>
      <c r="SC149" s="1"/>
      <c r="SD149" s="1"/>
      <c r="SE149" s="1"/>
      <c r="SF149" s="1"/>
      <c r="SG149" s="1"/>
      <c r="SH149" s="1"/>
      <c r="SI149" s="1"/>
      <c r="SJ149" s="1"/>
      <c r="SK149" s="1"/>
      <c r="SL149" s="1"/>
      <c r="SM149" s="1"/>
      <c r="SN149" s="1"/>
      <c r="SO149" s="1"/>
      <c r="SP149" s="1"/>
      <c r="SQ149" s="1"/>
      <c r="SR149" s="1"/>
      <c r="SS149" s="1"/>
      <c r="ST149" s="1"/>
      <c r="SU149" s="1"/>
      <c r="SV149" s="1"/>
      <c r="SW149" s="1"/>
      <c r="SX149" s="1"/>
      <c r="SY149" s="1"/>
      <c r="SZ149" s="1"/>
      <c r="TA149" s="1"/>
      <c r="TB149" s="1"/>
      <c r="TC149" s="1"/>
      <c r="TD149" s="1"/>
      <c r="TE149" s="1"/>
      <c r="TF149" s="1"/>
      <c r="TG149" s="1"/>
      <c r="TH149" s="1"/>
      <c r="TI149" s="1"/>
      <c r="TJ149" s="1"/>
      <c r="TK149" s="1"/>
      <c r="TL149" s="1"/>
      <c r="TM149" s="1"/>
      <c r="TN149" s="1"/>
      <c r="TO149" s="1"/>
      <c r="TP149" s="1"/>
      <c r="TQ149" s="1"/>
      <c r="TR149" s="1"/>
      <c r="TS149" s="1"/>
      <c r="TT149" s="1"/>
      <c r="TU149" s="1"/>
      <c r="TV149" s="1"/>
      <c r="TW149" s="1"/>
      <c r="TX149" s="1"/>
      <c r="TY149" s="1"/>
      <c r="TZ149" s="1"/>
      <c r="UA149" s="1"/>
      <c r="UB149" s="1"/>
      <c r="UC149" s="1"/>
      <c r="UD149" s="1"/>
      <c r="UE149" s="1"/>
      <c r="UF149" s="1"/>
      <c r="UG149" s="1"/>
      <c r="UH149" s="1"/>
      <c r="UI149" s="1"/>
      <c r="UJ149" s="1"/>
      <c r="UK149" s="1"/>
      <c r="UL149" s="1"/>
      <c r="UM149" s="1"/>
      <c r="UN149" s="1"/>
      <c r="UO149" s="1"/>
      <c r="UP149" s="1"/>
      <c r="UQ149" s="1"/>
      <c r="UR149" s="1"/>
      <c r="US149" s="1"/>
      <c r="UT149" s="1"/>
      <c r="UU149" s="1"/>
      <c r="UV149" s="1"/>
      <c r="UW149" s="1"/>
      <c r="UX149" s="1"/>
      <c r="UY149" s="1"/>
      <c r="UZ149" s="1"/>
      <c r="VA149" s="1"/>
      <c r="VB149" s="1"/>
      <c r="VC149" s="1"/>
      <c r="VD149" s="1"/>
      <c r="VE149" s="1"/>
      <c r="VF149" s="1"/>
      <c r="VG149" s="1"/>
      <c r="VH149" s="1"/>
      <c r="VI149" s="1"/>
      <c r="VJ149" s="1"/>
      <c r="VK149" s="1"/>
      <c r="VL149" s="1"/>
      <c r="VM149" s="1"/>
      <c r="VN149" s="1"/>
      <c r="VO149" s="1"/>
      <c r="VP149" s="1"/>
      <c r="VQ149" s="1"/>
      <c r="VR149" s="1"/>
      <c r="VS149" s="1"/>
      <c r="VT149" s="1"/>
      <c r="VU149" s="1"/>
      <c r="VV149" s="1"/>
      <c r="VW149" s="1"/>
      <c r="VX149" s="1"/>
      <c r="VY149" s="1"/>
      <c r="VZ149" s="1"/>
      <c r="WA149" s="1"/>
      <c r="WB149" s="1"/>
      <c r="WC149" s="1"/>
      <c r="WD149" s="1"/>
      <c r="WE149" s="1"/>
      <c r="WF149" s="1"/>
      <c r="WG149" s="1"/>
      <c r="WH149" s="1"/>
      <c r="WI149" s="1"/>
      <c r="WJ149" s="1"/>
      <c r="WK149" s="1"/>
      <c r="WL149" s="1"/>
      <c r="WM149" s="1"/>
      <c r="WN149" s="1"/>
      <c r="WO149" s="1"/>
      <c r="WP149" s="1"/>
      <c r="WQ149" s="1"/>
      <c r="WR149" s="1"/>
      <c r="WS149" s="1"/>
      <c r="WT149" s="1"/>
      <c r="WU149" s="1"/>
      <c r="WV149" s="1"/>
      <c r="WW149" s="1"/>
      <c r="WX149" s="1"/>
      <c r="WY149" s="1"/>
      <c r="WZ149" s="1"/>
      <c r="XA149" s="1"/>
      <c r="XB149" s="1"/>
      <c r="XC149" s="1"/>
      <c r="XD149" s="1"/>
      <c r="XE149" s="1"/>
      <c r="XF149" s="1"/>
      <c r="XG149" s="1"/>
      <c r="XH149" s="1"/>
      <c r="XI149" s="1"/>
      <c r="XJ149" s="1"/>
      <c r="XK149" s="1"/>
      <c r="XL149" s="1"/>
      <c r="XM149" s="1"/>
      <c r="XN149" s="1"/>
      <c r="XO149" s="1"/>
      <c r="XP149" s="1"/>
      <c r="XQ149" s="1"/>
      <c r="XR149" s="1"/>
      <c r="XS149" s="1"/>
      <c r="XT149" s="1"/>
      <c r="XU149" s="1"/>
      <c r="XV149" s="1"/>
      <c r="XW149" s="1"/>
      <c r="XX149" s="1"/>
      <c r="XY149" s="1"/>
      <c r="XZ149" s="1"/>
      <c r="YA149" s="1"/>
      <c r="YB149" s="1"/>
      <c r="YC149" s="1"/>
      <c r="YD149" s="1"/>
      <c r="YE149" s="1"/>
      <c r="YF149" s="1"/>
      <c r="YG149" s="1"/>
      <c r="YH149" s="1"/>
      <c r="YI149" s="1"/>
      <c r="YJ149" s="1"/>
      <c r="YK149" s="1"/>
      <c r="YL149" s="1"/>
      <c r="YM149" s="1"/>
      <c r="YN149" s="1"/>
      <c r="YO149" s="1"/>
      <c r="YP149" s="1"/>
      <c r="YQ149" s="1"/>
      <c r="YR149" s="1"/>
      <c r="YS149" s="1"/>
      <c r="YT149" s="1"/>
      <c r="YU149" s="1"/>
      <c r="YV149" s="1"/>
      <c r="YW149" s="1"/>
      <c r="YX149" s="1"/>
      <c r="YY149" s="1"/>
      <c r="YZ149" s="1"/>
      <c r="ZA149" s="1"/>
      <c r="ZB149" s="1"/>
      <c r="ZC149" s="1"/>
      <c r="ZD149" s="1"/>
      <c r="ZE149" s="1"/>
      <c r="ZF149" s="1"/>
      <c r="ZG149" s="1"/>
      <c r="ZH149" s="1"/>
      <c r="ZI149" s="1"/>
      <c r="ZJ149" s="1"/>
      <c r="ZK149" s="1"/>
      <c r="ZL149" s="1"/>
      <c r="ZM149" s="1"/>
      <c r="ZN149" s="1"/>
      <c r="ZO149" s="1"/>
      <c r="ZP149" s="1"/>
      <c r="ZQ149" s="1"/>
      <c r="ZR149" s="1"/>
      <c r="ZS149" s="1"/>
      <c r="ZT149" s="1"/>
      <c r="ZU149" s="1"/>
      <c r="ZV149" s="1"/>
      <c r="ZW149" s="1"/>
      <c r="ZX149" s="1"/>
      <c r="ZY149" s="1"/>
      <c r="ZZ149" s="1"/>
      <c r="AAA149" s="1"/>
      <c r="AAB149" s="1"/>
      <c r="AAC149" s="1"/>
      <c r="AAD149" s="1"/>
      <c r="AAE149" s="1"/>
      <c r="AAF149" s="1"/>
      <c r="AAG149" s="1"/>
      <c r="AAH149" s="1"/>
      <c r="AAI149" s="1"/>
      <c r="AAJ149" s="1"/>
      <c r="AAK149" s="1"/>
      <c r="AAL149" s="1"/>
      <c r="AAM149" s="1"/>
      <c r="AAN149" s="1"/>
      <c r="AAO149" s="1"/>
      <c r="AAP149" s="1"/>
      <c r="AAQ149" s="1"/>
      <c r="AAR149" s="1"/>
      <c r="AAS149" s="1"/>
      <c r="AAT149" s="1"/>
      <c r="AAU149" s="1"/>
      <c r="AAV149" s="1"/>
      <c r="AAW149" s="1"/>
      <c r="AAX149" s="1"/>
      <c r="AAY149" s="1"/>
      <c r="AAZ149" s="1"/>
      <c r="ABA149" s="1"/>
      <c r="ABB149" s="1"/>
      <c r="ABC149" s="1"/>
      <c r="ABD149" s="1"/>
      <c r="ABE149" s="1"/>
      <c r="ABF149" s="1"/>
      <c r="ABG149" s="1"/>
      <c r="ABH149" s="1"/>
      <c r="ABI149" s="1"/>
      <c r="ABJ149" s="1"/>
      <c r="ABK149" s="1"/>
      <c r="ABL149" s="1"/>
      <c r="ABM149" s="1"/>
      <c r="ABN149" s="1"/>
      <c r="ABO149" s="1"/>
      <c r="ABP149" s="1"/>
      <c r="ABQ149" s="1"/>
      <c r="ABR149" s="1"/>
      <c r="ABS149" s="1"/>
      <c r="ABT149" s="1"/>
      <c r="ABU149" s="1"/>
      <c r="ABV149" s="1"/>
      <c r="ABW149" s="1"/>
      <c r="ABX149" s="1"/>
      <c r="ABY149" s="1"/>
      <c r="ABZ149" s="1"/>
      <c r="ACA149" s="1"/>
      <c r="ACB149" s="1"/>
      <c r="ACC149" s="1"/>
      <c r="ACD149" s="1"/>
      <c r="ACE149" s="1"/>
      <c r="ACF149" s="1"/>
      <c r="ACG149" s="1"/>
      <c r="ACH149" s="1"/>
      <c r="ACI149" s="1"/>
      <c r="ACJ149" s="1"/>
      <c r="ACK149" s="1"/>
      <c r="ACL149" s="1"/>
      <c r="ACM149" s="1"/>
      <c r="ACN149" s="1"/>
      <c r="ACO149" s="1"/>
      <c r="ACP149" s="1"/>
      <c r="ACQ149" s="1"/>
      <c r="ACR149" s="1"/>
      <c r="ACS149" s="1"/>
      <c r="ACT149" s="1"/>
      <c r="ACU149" s="1"/>
      <c r="ACV149" s="1"/>
      <c r="ACW149" s="1"/>
      <c r="ACX149" s="1"/>
      <c r="ACY149" s="1"/>
      <c r="ACZ149" s="1"/>
      <c r="ADA149" s="1"/>
      <c r="ADB149" s="1"/>
      <c r="ADC149" s="1"/>
      <c r="ADD149" s="1"/>
      <c r="ADE149" s="1"/>
      <c r="ADF149" s="1"/>
      <c r="ADG149" s="1"/>
      <c r="ADH149" s="1"/>
      <c r="ADI149" s="1"/>
      <c r="ADJ149" s="1"/>
      <c r="ADK149" s="1"/>
      <c r="ADL149" s="1"/>
      <c r="ADM149" s="1"/>
      <c r="ADN149" s="1"/>
      <c r="ADO149" s="1"/>
      <c r="ADP149" s="1"/>
      <c r="ADQ149" s="1"/>
      <c r="ADR149" s="1"/>
      <c r="ADS149" s="1"/>
      <c r="ADT149" s="1"/>
      <c r="ADU149" s="1"/>
      <c r="ADV149" s="1"/>
      <c r="ADW149" s="1"/>
      <c r="ADX149" s="1"/>
      <c r="ADY149" s="1"/>
      <c r="ADZ149" s="1"/>
      <c r="AEA149" s="1"/>
      <c r="AEB149" s="1"/>
      <c r="AEC149" s="1"/>
      <c r="AED149" s="1"/>
      <c r="AEE149" s="1"/>
      <c r="AEF149" s="1"/>
      <c r="AEG149" s="1"/>
      <c r="AEH149" s="1"/>
      <c r="AEI149" s="1"/>
      <c r="AEJ149" s="1"/>
      <c r="AEK149" s="1"/>
      <c r="AEL149" s="1"/>
      <c r="AEM149" s="1"/>
      <c r="AEN149" s="1"/>
      <c r="AEO149" s="1"/>
      <c r="AEP149" s="1"/>
      <c r="AEQ149" s="1"/>
      <c r="AER149" s="1"/>
      <c r="AES149" s="1"/>
      <c r="AET149" s="1"/>
      <c r="AEU149" s="1"/>
      <c r="AEV149" s="1"/>
      <c r="AEW149" s="1"/>
      <c r="AEX149" s="1"/>
      <c r="AEY149" s="1"/>
      <c r="AEZ149" s="1"/>
      <c r="AFA149" s="1"/>
      <c r="AFB149" s="1"/>
      <c r="AFC149" s="1"/>
      <c r="AFD149" s="1"/>
      <c r="AFE149" s="1"/>
      <c r="AFF149" s="1"/>
      <c r="AFG149" s="1"/>
      <c r="AFH149" s="1"/>
      <c r="AFI149" s="1"/>
      <c r="AFJ149" s="1"/>
      <c r="AFK149" s="1"/>
      <c r="AFL149" s="1"/>
      <c r="AFM149" s="1"/>
      <c r="AFN149" s="1"/>
      <c r="AFO149" s="1"/>
      <c r="AFP149" s="1"/>
      <c r="AFQ149" s="1"/>
      <c r="AFR149" s="1"/>
      <c r="AFS149" s="1"/>
      <c r="AFT149" s="1"/>
      <c r="AFU149" s="1"/>
      <c r="AFV149" s="1"/>
      <c r="AFW149" s="1"/>
      <c r="AFX149" s="1"/>
      <c r="AFY149" s="1"/>
      <c r="AFZ149" s="1"/>
      <c r="AGA149" s="1"/>
      <c r="AGB149" s="1"/>
      <c r="AGC149" s="1"/>
      <c r="AGD149" s="1"/>
      <c r="AGE149" s="1"/>
      <c r="AGF149" s="1"/>
      <c r="AGG149" s="1"/>
      <c r="AGH149" s="1"/>
      <c r="AGI149" s="1"/>
      <c r="AGJ149" s="1"/>
      <c r="AGK149" s="1"/>
      <c r="AGL149" s="1"/>
      <c r="AGM149" s="1"/>
      <c r="AGN149" s="1"/>
      <c r="AGO149" s="1"/>
      <c r="AGP149" s="1"/>
      <c r="AGQ149" s="1"/>
      <c r="AGR149" s="1"/>
      <c r="AGS149" s="1"/>
      <c r="AGT149" s="1"/>
      <c r="AGU149" s="1"/>
      <c r="AGV149" s="1"/>
      <c r="AGW149" s="1"/>
      <c r="AGX149" s="1"/>
      <c r="AGY149" s="1"/>
      <c r="AGZ149" s="1"/>
      <c r="AHA149" s="1"/>
      <c r="AHB149" s="1"/>
      <c r="AHC149" s="1"/>
      <c r="AHD149" s="1"/>
      <c r="AHE149" s="1"/>
      <c r="AHF149" s="1"/>
      <c r="AHG149" s="1"/>
      <c r="AHH149" s="1"/>
      <c r="AHI149" s="1"/>
      <c r="AHJ149" s="1"/>
      <c r="AHK149" s="1"/>
      <c r="AHL149" s="1"/>
      <c r="AHM149" s="1"/>
      <c r="AHN149" s="1"/>
      <c r="AHO149" s="1"/>
      <c r="AHP149" s="1"/>
      <c r="AHQ149" s="1"/>
      <c r="AHR149" s="1"/>
      <c r="AHS149" s="1"/>
      <c r="AHT149" s="1"/>
      <c r="AHU149" s="1"/>
      <c r="AHV149" s="1"/>
      <c r="AHW149" s="1"/>
      <c r="AHX149" s="1"/>
      <c r="AHY149" s="1"/>
      <c r="AHZ149" s="1"/>
      <c r="AIA149" s="1"/>
      <c r="AIB149" s="1"/>
      <c r="AIC149" s="1"/>
      <c r="AID149" s="1"/>
      <c r="AIE149" s="1"/>
      <c r="AIF149" s="1"/>
      <c r="AIG149" s="1"/>
      <c r="AIH149" s="1"/>
      <c r="AII149" s="1"/>
      <c r="AIJ149" s="1"/>
      <c r="AIK149" s="1"/>
      <c r="AIL149" s="1"/>
      <c r="AIM149" s="1"/>
      <c r="AIN149" s="1"/>
      <c r="AIO149" s="1"/>
      <c r="AIP149" s="1"/>
      <c r="AIQ149" s="1"/>
      <c r="AIR149" s="1"/>
      <c r="AIS149" s="1"/>
      <c r="AIT149" s="1"/>
      <c r="AIU149" s="1"/>
      <c r="AIV149" s="1"/>
      <c r="AIW149" s="1"/>
      <c r="AIX149" s="1"/>
      <c r="AIY149" s="1"/>
      <c r="AIZ149" s="1"/>
      <c r="AJA149" s="1"/>
      <c r="AJB149" s="1"/>
      <c r="AJC149" s="1"/>
      <c r="AJD149" s="1"/>
      <c r="AJE149" s="1"/>
      <c r="AJF149" s="1"/>
      <c r="AJG149" s="1"/>
      <c r="AJH149" s="1"/>
      <c r="AJI149" s="1"/>
      <c r="AJJ149" s="1"/>
      <c r="AJK149" s="1"/>
      <c r="AJL149" s="1"/>
      <c r="AJM149" s="1"/>
      <c r="AJN149" s="1"/>
      <c r="AJO149" s="1"/>
      <c r="AJP149" s="1"/>
      <c r="AJQ149" s="1"/>
      <c r="AJR149" s="1"/>
      <c r="AJS149" s="1"/>
      <c r="AJT149" s="1"/>
      <c r="AJU149" s="1"/>
      <c r="AJV149" s="1"/>
      <c r="AJW149" s="1"/>
      <c r="AJX149" s="1"/>
      <c r="AJY149" s="1"/>
      <c r="AJZ149" s="1"/>
      <c r="AKA149" s="1"/>
      <c r="AKB149" s="1"/>
      <c r="AKC149" s="1"/>
      <c r="AKD149" s="1"/>
      <c r="AKE149" s="1"/>
      <c r="AKF149" s="1"/>
      <c r="AKG149" s="1"/>
      <c r="AKH149" s="1"/>
      <c r="AKI149" s="1"/>
      <c r="AKJ149" s="1"/>
      <c r="AKK149" s="1"/>
      <c r="AKL149" s="1"/>
      <c r="AKM149" s="1"/>
      <c r="AKN149" s="1"/>
      <c r="AKO149" s="1"/>
      <c r="AKP149" s="1"/>
      <c r="AKQ149" s="1"/>
      <c r="AKR149" s="1"/>
      <c r="AKS149" s="1"/>
      <c r="AKT149" s="1"/>
      <c r="AKU149" s="1"/>
      <c r="AKV149" s="1"/>
      <c r="AKW149" s="1"/>
      <c r="AKX149" s="1"/>
      <c r="AKY149" s="1"/>
      <c r="AKZ149" s="1"/>
      <c r="ALA149" s="1"/>
      <c r="ALB149" s="1"/>
      <c r="ALC149" s="1"/>
      <c r="ALD149" s="1"/>
      <c r="ALE149" s="1"/>
    </row>
    <row r="150" spans="1:993" s="4" customFormat="1" ht="15" customHeight="1" x14ac:dyDescent="0.2">
      <c r="A150" s="43"/>
    </row>
    <row r="151" spans="1:993" s="4" customFormat="1" ht="12" x14ac:dyDescent="0.2">
      <c r="A151" s="43"/>
    </row>
    <row r="152" spans="1:993" s="2" customFormat="1" ht="12" x14ac:dyDescent="0.2">
      <c r="A152" s="43"/>
    </row>
    <row r="153" spans="1:993" s="2" customFormat="1" x14ac:dyDescent="0.25">
      <c r="A153" s="44"/>
    </row>
    <row r="154" spans="1:993" s="2" customFormat="1" ht="15" customHeight="1" x14ac:dyDescent="0.25">
      <c r="A154" s="44"/>
    </row>
    <row r="155" spans="1:993" s="2" customFormat="1" ht="15" customHeight="1" x14ac:dyDescent="0.25">
      <c r="A155" s="44"/>
    </row>
    <row r="156" spans="1:993" s="2" customFormat="1" x14ac:dyDescent="0.25">
      <c r="A156" s="44"/>
    </row>
    <row r="157" spans="1:993" s="2" customFormat="1" ht="15" customHeight="1" x14ac:dyDescent="0.25">
      <c r="A157" s="44"/>
    </row>
    <row r="158" spans="1:993" s="2" customFormat="1" x14ac:dyDescent="0.25">
      <c r="A158" s="44"/>
    </row>
    <row r="159" spans="1:993" s="2" customFormat="1" ht="12" x14ac:dyDescent="0.2">
      <c r="A159" s="43"/>
    </row>
    <row r="160" spans="1:993" s="2" customFormat="1" ht="15" customHeight="1" x14ac:dyDescent="0.25">
      <c r="A160" s="44"/>
    </row>
    <row r="161" spans="1:1" s="2" customFormat="1" x14ac:dyDescent="0.25">
      <c r="A161" s="44"/>
    </row>
    <row r="162" spans="1:1" s="2" customFormat="1" ht="15" customHeight="1" x14ac:dyDescent="0.25">
      <c r="A162" s="44"/>
    </row>
    <row r="163" spans="1:1" s="2" customFormat="1" ht="15" customHeight="1" x14ac:dyDescent="0.25">
      <c r="A163" s="44"/>
    </row>
    <row r="164" spans="1:1" s="2" customFormat="1" x14ac:dyDescent="0.25">
      <c r="A164" s="44"/>
    </row>
    <row r="165" spans="1:1" s="2" customFormat="1" ht="15" customHeight="1" x14ac:dyDescent="0.25">
      <c r="A165" s="44"/>
    </row>
    <row r="166" spans="1:1" s="2" customFormat="1" x14ac:dyDescent="0.25">
      <c r="A166" s="44"/>
    </row>
    <row r="167" spans="1:1" s="2" customFormat="1" x14ac:dyDescent="0.25">
      <c r="A167" s="44"/>
    </row>
    <row r="168" spans="1:1" s="2" customFormat="1" x14ac:dyDescent="0.25">
      <c r="A168" s="44"/>
    </row>
    <row r="169" spans="1:1" s="2" customFormat="1" ht="12" x14ac:dyDescent="0.2">
      <c r="A169" s="43"/>
    </row>
    <row r="170" spans="1:1" s="2" customFormat="1" ht="15" customHeight="1" x14ac:dyDescent="0.25">
      <c r="A170" s="44"/>
    </row>
    <row r="171" spans="1:1" s="2" customFormat="1" x14ac:dyDescent="0.25">
      <c r="A171" s="44"/>
    </row>
    <row r="172" spans="1:1" s="2" customFormat="1" ht="15" customHeight="1" x14ac:dyDescent="0.25">
      <c r="A172" s="44"/>
    </row>
    <row r="173" spans="1:1" s="2" customFormat="1" ht="15" customHeight="1" x14ac:dyDescent="0.25">
      <c r="A173" s="44"/>
    </row>
    <row r="174" spans="1:1" s="2" customFormat="1" x14ac:dyDescent="0.25">
      <c r="A174" s="44"/>
    </row>
    <row r="175" spans="1:1" s="2" customFormat="1" x14ac:dyDescent="0.25">
      <c r="A175" s="44"/>
    </row>
    <row r="176" spans="1:1" s="2" customFormat="1" x14ac:dyDescent="0.25">
      <c r="A176" s="44"/>
    </row>
    <row r="177" spans="1:1" s="2" customFormat="1" x14ac:dyDescent="0.25">
      <c r="A177" s="44"/>
    </row>
    <row r="178" spans="1:1" x14ac:dyDescent="0.25">
      <c r="A178" s="43"/>
    </row>
    <row r="179" spans="1:1" x14ac:dyDescent="0.25">
      <c r="A179" s="43"/>
    </row>
    <row r="180" spans="1:1" ht="15" customHeight="1" x14ac:dyDescent="0.25">
      <c r="A180" s="43"/>
    </row>
    <row r="181" spans="1:1" x14ac:dyDescent="0.25">
      <c r="A181" s="43"/>
    </row>
    <row r="182" spans="1:1" x14ac:dyDescent="0.25">
      <c r="A182" s="43"/>
    </row>
    <row r="183" spans="1:1" ht="15" customHeight="1" x14ac:dyDescent="0.25">
      <c r="A183" s="43"/>
    </row>
    <row r="184" spans="1:1" x14ac:dyDescent="0.25">
      <c r="A184" s="43"/>
    </row>
    <row r="185" spans="1:1" x14ac:dyDescent="0.25">
      <c r="A185" s="43"/>
    </row>
    <row r="186" spans="1:1" x14ac:dyDescent="0.25">
      <c r="A186" s="43"/>
    </row>
    <row r="187" spans="1:1" x14ac:dyDescent="0.25">
      <c r="A187" s="43"/>
    </row>
    <row r="188" spans="1:1" x14ac:dyDescent="0.25">
      <c r="A188" s="43"/>
    </row>
    <row r="189" spans="1:1" x14ac:dyDescent="0.25">
      <c r="A189" s="43"/>
    </row>
    <row r="190" spans="1:1" x14ac:dyDescent="0.25">
      <c r="A190" s="43"/>
    </row>
  </sheetData>
  <mergeCells count="58">
    <mergeCell ref="A87:E87"/>
    <mergeCell ref="A50:B50"/>
    <mergeCell ref="A55:D55"/>
    <mergeCell ref="A52:E52"/>
    <mergeCell ref="A36:E36"/>
    <mergeCell ref="A1:E1"/>
    <mergeCell ref="A3:E3"/>
    <mergeCell ref="A8:E8"/>
    <mergeCell ref="A9:E9"/>
    <mergeCell ref="A14:D14"/>
    <mergeCell ref="A6:E6"/>
    <mergeCell ref="B5:C5"/>
    <mergeCell ref="A2:E2"/>
    <mergeCell ref="A15:E15"/>
    <mergeCell ref="A17:E17"/>
    <mergeCell ref="A75:B75"/>
    <mergeCell ref="A77:E77"/>
    <mergeCell ref="A84:B84"/>
    <mergeCell ref="A68:E68"/>
    <mergeCell ref="A67:E67"/>
    <mergeCell ref="A22:D22"/>
    <mergeCell ref="A25:E25"/>
    <mergeCell ref="A29:D29"/>
    <mergeCell ref="A31:E31"/>
    <mergeCell ref="A23:E23"/>
    <mergeCell ref="A32:B32"/>
    <mergeCell ref="B138:D138"/>
    <mergeCell ref="A35:C35"/>
    <mergeCell ref="C57:D57"/>
    <mergeCell ref="C58:D58"/>
    <mergeCell ref="A66:E66"/>
    <mergeCell ref="A65:E65"/>
    <mergeCell ref="A64:E64"/>
    <mergeCell ref="A53:E53"/>
    <mergeCell ref="A51:E51"/>
    <mergeCell ref="A63:D63"/>
    <mergeCell ref="A39:E39"/>
    <mergeCell ref="A40:D40"/>
    <mergeCell ref="A41:B41"/>
    <mergeCell ref="A128:E128"/>
    <mergeCell ref="A127:E127"/>
    <mergeCell ref="A85:E85"/>
    <mergeCell ref="A139:D139"/>
    <mergeCell ref="A37:E37"/>
    <mergeCell ref="A103:E103"/>
    <mergeCell ref="A110:D110"/>
    <mergeCell ref="A112:E112"/>
    <mergeCell ref="A113:D113"/>
    <mergeCell ref="A126:D126"/>
    <mergeCell ref="A130:E130"/>
    <mergeCell ref="A137:B137"/>
    <mergeCell ref="A88:D88"/>
    <mergeCell ref="A90:E90"/>
    <mergeCell ref="A91:E91"/>
    <mergeCell ref="A99:D99"/>
    <mergeCell ref="A102:B102"/>
    <mergeCell ref="A105:E105"/>
    <mergeCell ref="A70:E70"/>
  </mergeCells>
  <dataValidations disablePrompts="1" count="4">
    <dataValidation allowBlank="1" showInputMessage="1" showErrorMessage="1" promptTitle="ATENÇÃO" sqref="HW109 RS109 ABO109">
      <formula1>0</formula1>
      <formula2>10000</formula2>
    </dataValidation>
    <dataValidation allowBlank="1" showInputMessage="1" showErrorMessage="1" prompt="O VALOR A SER PREENCHIDO DEVERÁ SE REFERIR A UM PROFISSIONAL." sqref="HV108 RR108 ABN108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12:RS113 ABO112:ABO113 ABO110 RS110 HW110 HW112:HW113">
      <formula1>0</formula1>
      <formula2>10000</formula2>
    </dataValidation>
    <dataValidation type="decimal" allowBlank="1" showInputMessage="1" showErrorMessage="1" promptTitle="ATENÇÃO" sqref="HW146 RS146 ABO146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M131"/>
  <sheetViews>
    <sheetView showGridLines="0" topLeftCell="A19" zoomScaleNormal="100" workbookViewId="0">
      <selection activeCell="A25" sqref="A25:J25"/>
    </sheetView>
  </sheetViews>
  <sheetFormatPr defaultRowHeight="15" x14ac:dyDescent="0.25"/>
  <cols>
    <col min="1" max="1" width="8.85546875" style="8" customWidth="1"/>
    <col min="2" max="2" width="44" style="5" customWidth="1"/>
    <col min="3" max="3" width="10.5703125" style="5" customWidth="1"/>
    <col min="4" max="4" width="11" style="5" customWidth="1"/>
    <col min="5" max="5" width="9.28515625" style="5" customWidth="1"/>
    <col min="6" max="6" width="13.28515625" style="5" customWidth="1"/>
    <col min="7" max="7" width="9" style="5" customWidth="1"/>
    <col min="8" max="8" width="14.7109375" style="5" customWidth="1"/>
    <col min="9" max="9" width="13.85546875" style="5" customWidth="1"/>
    <col min="10" max="10" width="15.140625" style="5" customWidth="1"/>
    <col min="11" max="11" width="5.7109375" style="5" customWidth="1"/>
    <col min="12" max="1001" width="9.140625" style="5"/>
    <col min="1002" max="16384" width="9.140625" style="1"/>
  </cols>
  <sheetData>
    <row r="1" spans="1:1001" ht="15.75" x14ac:dyDescent="0.25">
      <c r="A1" s="197" t="s">
        <v>21</v>
      </c>
      <c r="B1" s="198"/>
      <c r="C1" s="198"/>
      <c r="D1" s="198"/>
      <c r="E1" s="198"/>
      <c r="F1" s="198"/>
      <c r="G1" s="198"/>
      <c r="H1" s="198"/>
      <c r="I1" s="198"/>
      <c r="J1" s="19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</row>
    <row r="2" spans="1:1001" ht="15.75" x14ac:dyDescent="0.25">
      <c r="A2" s="213" t="s">
        <v>24</v>
      </c>
      <c r="B2" s="213"/>
      <c r="C2" s="213"/>
      <c r="D2" s="213"/>
      <c r="E2" s="213"/>
      <c r="F2" s="213"/>
      <c r="G2" s="213"/>
      <c r="H2" s="213"/>
      <c r="I2" s="213"/>
      <c r="J2" s="21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E2" s="1"/>
      <c r="ALF2" s="1"/>
      <c r="ALG2" s="1"/>
      <c r="ALH2" s="1"/>
      <c r="ALI2" s="1"/>
      <c r="ALJ2" s="1"/>
      <c r="ALK2" s="1"/>
      <c r="ALL2" s="1"/>
      <c r="ALM2" s="1"/>
    </row>
    <row r="3" spans="1:1001" ht="15.75" x14ac:dyDescent="0.25">
      <c r="A3" s="213" t="s">
        <v>25</v>
      </c>
      <c r="B3" s="213"/>
      <c r="C3" s="213"/>
      <c r="D3" s="213"/>
      <c r="E3" s="213"/>
      <c r="F3" s="213"/>
      <c r="G3" s="213"/>
      <c r="H3" s="213"/>
      <c r="I3" s="213"/>
      <c r="J3" s="21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E3" s="1"/>
      <c r="ALF3" s="1"/>
      <c r="ALG3" s="1"/>
      <c r="ALH3" s="1"/>
      <c r="ALI3" s="1"/>
      <c r="ALJ3" s="1"/>
      <c r="ALK3" s="1"/>
      <c r="ALL3" s="1"/>
      <c r="ALM3" s="1"/>
    </row>
    <row r="4" spans="1:1001" ht="15.75" x14ac:dyDescent="0.25">
      <c r="A4" s="213" t="s">
        <v>23</v>
      </c>
      <c r="B4" s="213"/>
      <c r="C4" s="213"/>
      <c r="D4" s="213"/>
      <c r="E4" s="213"/>
      <c r="F4" s="213"/>
      <c r="G4" s="213"/>
      <c r="H4" s="213"/>
      <c r="I4" s="213"/>
      <c r="J4" s="21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E4" s="1"/>
      <c r="ALF4" s="1"/>
      <c r="ALG4" s="1"/>
      <c r="ALH4" s="1"/>
      <c r="ALI4" s="1"/>
      <c r="ALJ4" s="1"/>
      <c r="ALK4" s="1"/>
      <c r="ALL4" s="1"/>
      <c r="ALM4" s="1"/>
    </row>
    <row r="5" spans="1:1001" s="2" customFormat="1" ht="15.75" x14ac:dyDescent="0.25">
      <c r="A5" s="214" t="s">
        <v>22</v>
      </c>
      <c r="B5" s="214"/>
      <c r="C5" s="214"/>
      <c r="D5" s="214"/>
      <c r="E5" s="214"/>
      <c r="F5" s="214"/>
      <c r="G5" s="214"/>
      <c r="H5" s="214"/>
      <c r="I5" s="214"/>
      <c r="J5" s="214"/>
    </row>
    <row r="6" spans="1:1001" s="2" customFormat="1" ht="15.75" x14ac:dyDescent="0.25">
      <c r="A6" s="214" t="s">
        <v>183</v>
      </c>
      <c r="B6" s="214"/>
      <c r="C6" s="214"/>
      <c r="D6" s="214"/>
      <c r="E6" s="214"/>
      <c r="F6" s="214"/>
      <c r="G6" s="214"/>
      <c r="H6" s="214"/>
      <c r="I6" s="214"/>
      <c r="J6" s="214"/>
    </row>
    <row r="7" spans="1:1001" s="2" customFormat="1" ht="15.75" x14ac:dyDescent="0.25">
      <c r="A7" s="214" t="s">
        <v>101</v>
      </c>
      <c r="B7" s="214"/>
      <c r="C7" s="214"/>
      <c r="D7" s="214"/>
      <c r="E7" s="214"/>
      <c r="F7" s="214"/>
      <c r="G7" s="214"/>
      <c r="H7" s="214"/>
      <c r="I7" s="214"/>
      <c r="J7" s="214"/>
    </row>
    <row r="8" spans="1:1001" s="2" customFormat="1" ht="15.75" x14ac:dyDescent="0.25">
      <c r="A8" s="214" t="s">
        <v>100</v>
      </c>
      <c r="B8" s="214"/>
      <c r="C8" s="214"/>
      <c r="D8" s="214"/>
      <c r="E8" s="214"/>
      <c r="F8" s="214"/>
      <c r="G8" s="214"/>
      <c r="H8" s="214"/>
      <c r="I8" s="214"/>
      <c r="J8" s="214"/>
    </row>
    <row r="9" spans="1:1001" ht="15.75" x14ac:dyDescent="0.25">
      <c r="A9" s="214" t="s">
        <v>113</v>
      </c>
      <c r="B9" s="214"/>
      <c r="C9" s="214"/>
      <c r="D9" s="214"/>
      <c r="E9" s="214"/>
      <c r="F9" s="214"/>
      <c r="G9" s="214"/>
      <c r="H9" s="214"/>
      <c r="I9" s="214"/>
      <c r="J9" s="21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E9" s="1"/>
      <c r="ALF9" s="1"/>
      <c r="ALG9" s="1"/>
      <c r="ALH9" s="1"/>
      <c r="ALI9" s="1"/>
      <c r="ALJ9" s="1"/>
      <c r="ALK9" s="1"/>
      <c r="ALL9" s="1"/>
      <c r="ALM9" s="1"/>
    </row>
    <row r="10" spans="1:1001" s="2" customFormat="1" ht="15.75" x14ac:dyDescent="0.25">
      <c r="A10" s="214" t="s">
        <v>184</v>
      </c>
      <c r="B10" s="214"/>
      <c r="C10" s="214"/>
      <c r="D10" s="214"/>
      <c r="E10" s="214"/>
      <c r="F10" s="214"/>
      <c r="G10" s="214"/>
      <c r="H10" s="214"/>
      <c r="I10" s="214"/>
      <c r="J10" s="214"/>
    </row>
    <row r="11" spans="1:1001" ht="22.5" customHeight="1" x14ac:dyDescent="0.25">
      <c r="A11" s="206" t="s">
        <v>110</v>
      </c>
      <c r="B11" s="207"/>
      <c r="C11" s="207"/>
      <c r="D11" s="207"/>
      <c r="E11" s="207"/>
      <c r="F11" s="207"/>
      <c r="G11" s="207"/>
      <c r="H11" s="207"/>
      <c r="I11" s="207"/>
      <c r="J11" s="20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</row>
    <row r="12" spans="1:1001" ht="22.5" customHeight="1" x14ac:dyDescent="0.25">
      <c r="A12" s="206" t="s">
        <v>26</v>
      </c>
      <c r="B12" s="207"/>
      <c r="C12" s="207"/>
      <c r="D12" s="207"/>
      <c r="E12" s="207"/>
      <c r="F12" s="207"/>
      <c r="G12" s="207"/>
      <c r="H12" s="207"/>
      <c r="I12" s="207"/>
      <c r="J12" s="20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</row>
    <row r="13" spans="1:1001" ht="33" customHeight="1" x14ac:dyDescent="0.25">
      <c r="A13" s="33" t="s">
        <v>42</v>
      </c>
      <c r="B13" s="33" t="s">
        <v>36</v>
      </c>
      <c r="C13" s="33" t="s">
        <v>156</v>
      </c>
      <c r="D13" s="33" t="s">
        <v>157</v>
      </c>
      <c r="E13" s="33" t="s">
        <v>158</v>
      </c>
      <c r="F13" s="33" t="s">
        <v>152</v>
      </c>
      <c r="G13" s="33" t="s">
        <v>153</v>
      </c>
      <c r="H13" s="33" t="s">
        <v>159</v>
      </c>
      <c r="I13" s="100" t="s">
        <v>160</v>
      </c>
      <c r="J13" s="33" t="s">
        <v>161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</row>
    <row r="14" spans="1:1001" ht="31.5" x14ac:dyDescent="0.25">
      <c r="A14" s="19">
        <v>1</v>
      </c>
      <c r="B14" s="18" t="s">
        <v>146</v>
      </c>
      <c r="C14" s="99" t="s">
        <v>27</v>
      </c>
      <c r="D14" s="34">
        <f>'01. Motorista Especial'!D129</f>
        <v>0</v>
      </c>
      <c r="E14" s="99">
        <v>2</v>
      </c>
      <c r="F14" s="101">
        <f>E14*D14</f>
        <v>0</v>
      </c>
      <c r="G14" s="19">
        <f>E14*12</f>
        <v>24</v>
      </c>
      <c r="H14" s="101">
        <f>G14*D14</f>
        <v>0</v>
      </c>
      <c r="I14" s="19">
        <f>E14*30</f>
        <v>60</v>
      </c>
      <c r="J14" s="34">
        <f>I14*D14</f>
        <v>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</row>
    <row r="15" spans="1:1001" ht="31.5" x14ac:dyDescent="0.25">
      <c r="A15" s="19">
        <v>2</v>
      </c>
      <c r="B15" s="18" t="s">
        <v>177</v>
      </c>
      <c r="C15" s="99" t="s">
        <v>147</v>
      </c>
      <c r="D15" s="34">
        <f>'02. Hora 50%'!D129</f>
        <v>0</v>
      </c>
      <c r="E15" s="99">
        <v>12</v>
      </c>
      <c r="F15" s="101">
        <f t="shared" ref="F15:F17" si="0">E15*D15</f>
        <v>0</v>
      </c>
      <c r="G15" s="19">
        <f t="shared" ref="G15:G17" si="1">E15*12</f>
        <v>144</v>
      </c>
      <c r="H15" s="101">
        <f t="shared" ref="H15:H17" si="2">G15*D15</f>
        <v>0</v>
      </c>
      <c r="I15" s="19">
        <f t="shared" ref="I15:I17" si="3">E15*30</f>
        <v>360</v>
      </c>
      <c r="J15" s="34">
        <f t="shared" ref="J15:J17" si="4">I15*D15</f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</row>
    <row r="16" spans="1:1001" ht="31.5" x14ac:dyDescent="0.25">
      <c r="A16" s="19">
        <v>3</v>
      </c>
      <c r="B16" s="18" t="s">
        <v>178</v>
      </c>
      <c r="C16" s="99" t="s">
        <v>147</v>
      </c>
      <c r="D16" s="34">
        <f>'03. Hora 100%'!D129</f>
        <v>0</v>
      </c>
      <c r="E16" s="99">
        <v>8</v>
      </c>
      <c r="F16" s="101">
        <f t="shared" si="0"/>
        <v>0</v>
      </c>
      <c r="G16" s="19">
        <f t="shared" si="1"/>
        <v>96</v>
      </c>
      <c r="H16" s="101">
        <f t="shared" si="2"/>
        <v>0</v>
      </c>
      <c r="I16" s="19">
        <f t="shared" si="3"/>
        <v>240</v>
      </c>
      <c r="J16" s="34">
        <f t="shared" si="4"/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</row>
    <row r="17" spans="1:1001" s="3" customFormat="1" ht="31.5" x14ac:dyDescent="0.2">
      <c r="A17" s="19">
        <v>4</v>
      </c>
      <c r="B17" s="18" t="s">
        <v>179</v>
      </c>
      <c r="C17" s="99" t="s">
        <v>147</v>
      </c>
      <c r="D17" s="34">
        <f>'04. Hora Noturna'!D129</f>
        <v>0</v>
      </c>
      <c r="E17" s="99">
        <v>10</v>
      </c>
      <c r="F17" s="101">
        <f t="shared" si="0"/>
        <v>0</v>
      </c>
      <c r="G17" s="19">
        <f t="shared" si="1"/>
        <v>120</v>
      </c>
      <c r="H17" s="101">
        <f t="shared" si="2"/>
        <v>0</v>
      </c>
      <c r="I17" s="19">
        <f t="shared" si="3"/>
        <v>300</v>
      </c>
      <c r="J17" s="34">
        <f t="shared" si="4"/>
        <v>0</v>
      </c>
    </row>
    <row r="18" spans="1:1001" s="2" customFormat="1" ht="31.5" x14ac:dyDescent="0.2">
      <c r="A18" s="19">
        <v>5</v>
      </c>
      <c r="B18" s="18" t="s">
        <v>148</v>
      </c>
      <c r="C18" s="99" t="s">
        <v>27</v>
      </c>
      <c r="D18" s="34">
        <f>'05. Motorista I'!D129</f>
        <v>0</v>
      </c>
      <c r="E18" s="99">
        <v>10</v>
      </c>
      <c r="F18" s="101">
        <f t="shared" ref="F18:F22" si="5">E18*D18</f>
        <v>0</v>
      </c>
      <c r="G18" s="19">
        <f t="shared" ref="G18:G22" si="6">E18*12</f>
        <v>120</v>
      </c>
      <c r="H18" s="101">
        <f t="shared" ref="H18:H22" si="7">G18*D18</f>
        <v>0</v>
      </c>
      <c r="I18" s="19">
        <f t="shared" ref="I18:I22" si="8">E18*30</f>
        <v>300</v>
      </c>
      <c r="J18" s="34">
        <f t="shared" ref="J18:J22" si="9">I18*D18</f>
        <v>0</v>
      </c>
    </row>
    <row r="19" spans="1:1001" ht="31.5" x14ac:dyDescent="0.25">
      <c r="A19" s="19">
        <v>6</v>
      </c>
      <c r="B19" s="18" t="s">
        <v>177</v>
      </c>
      <c r="C19" s="99" t="s">
        <v>147</v>
      </c>
      <c r="D19" s="34">
        <f>'06. Hora 50%'!D129</f>
        <v>0</v>
      </c>
      <c r="E19" s="99">
        <v>150</v>
      </c>
      <c r="F19" s="101">
        <f t="shared" si="5"/>
        <v>0</v>
      </c>
      <c r="G19" s="19">
        <f t="shared" si="6"/>
        <v>1800</v>
      </c>
      <c r="H19" s="101">
        <f t="shared" si="7"/>
        <v>0</v>
      </c>
      <c r="I19" s="19">
        <f t="shared" si="8"/>
        <v>4500</v>
      </c>
      <c r="J19" s="34">
        <f t="shared" si="9"/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</row>
    <row r="20" spans="1:1001" ht="31.5" x14ac:dyDescent="0.25">
      <c r="A20" s="19">
        <v>7</v>
      </c>
      <c r="B20" s="18" t="s">
        <v>178</v>
      </c>
      <c r="C20" s="99" t="s">
        <v>147</v>
      </c>
      <c r="D20" s="34">
        <f>'07. Hora 100%'!D129</f>
        <v>0</v>
      </c>
      <c r="E20" s="99">
        <v>80</v>
      </c>
      <c r="F20" s="101">
        <f t="shared" si="5"/>
        <v>0</v>
      </c>
      <c r="G20" s="19">
        <f t="shared" si="6"/>
        <v>960</v>
      </c>
      <c r="H20" s="101">
        <f t="shared" si="7"/>
        <v>0</v>
      </c>
      <c r="I20" s="19">
        <f t="shared" si="8"/>
        <v>2400</v>
      </c>
      <c r="J20" s="34">
        <f t="shared" si="9"/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</row>
    <row r="21" spans="1:1001" s="3" customFormat="1" ht="31.5" x14ac:dyDescent="0.2">
      <c r="A21" s="19">
        <v>8</v>
      </c>
      <c r="B21" s="18" t="s">
        <v>179</v>
      </c>
      <c r="C21" s="99" t="s">
        <v>147</v>
      </c>
      <c r="D21" s="34">
        <f>'08. Hora Noturna'!D129</f>
        <v>0</v>
      </c>
      <c r="E21" s="99">
        <v>160</v>
      </c>
      <c r="F21" s="101">
        <f t="shared" si="5"/>
        <v>0</v>
      </c>
      <c r="G21" s="19">
        <f t="shared" si="6"/>
        <v>1920</v>
      </c>
      <c r="H21" s="101">
        <f t="shared" si="7"/>
        <v>0</v>
      </c>
      <c r="I21" s="19">
        <f t="shared" si="8"/>
        <v>4800</v>
      </c>
      <c r="J21" s="34">
        <f t="shared" si="9"/>
        <v>0</v>
      </c>
    </row>
    <row r="22" spans="1:1001" s="2" customFormat="1" ht="15.75" x14ac:dyDescent="0.2">
      <c r="A22" s="19">
        <v>9</v>
      </c>
      <c r="B22" s="18" t="s">
        <v>180</v>
      </c>
      <c r="C22" s="99" t="s">
        <v>149</v>
      </c>
      <c r="D22" s="34">
        <f>'09. Diárias'!D128</f>
        <v>0</v>
      </c>
      <c r="E22" s="99">
        <v>48</v>
      </c>
      <c r="F22" s="101">
        <f t="shared" si="5"/>
        <v>0</v>
      </c>
      <c r="G22" s="19">
        <f t="shared" si="6"/>
        <v>576</v>
      </c>
      <c r="H22" s="101">
        <f t="shared" si="7"/>
        <v>0</v>
      </c>
      <c r="I22" s="19">
        <f t="shared" si="8"/>
        <v>1440</v>
      </c>
      <c r="J22" s="34">
        <f t="shared" si="9"/>
        <v>0</v>
      </c>
    </row>
    <row r="23" spans="1:1001" s="2" customFormat="1" ht="18.75" customHeight="1" x14ac:dyDescent="0.2">
      <c r="A23" s="209" t="s">
        <v>155</v>
      </c>
      <c r="B23" s="210"/>
      <c r="C23" s="210"/>
      <c r="D23" s="210"/>
      <c r="E23" s="211"/>
      <c r="F23" s="103">
        <f>SUM(F14:F22)</f>
        <v>0</v>
      </c>
      <c r="G23" s="102"/>
      <c r="H23" s="103">
        <f>SUM(H14:H22)</f>
        <v>0</v>
      </c>
      <c r="I23" s="102"/>
      <c r="J23" s="178">
        <f>SUM(J14:J22)</f>
        <v>0</v>
      </c>
    </row>
    <row r="24" spans="1:1001" ht="18.75" customHeight="1" x14ac:dyDescent="0.25">
      <c r="A24" s="215" t="s">
        <v>246</v>
      </c>
      <c r="B24" s="216"/>
      <c r="C24" s="216"/>
      <c r="D24" s="216"/>
      <c r="E24" s="216"/>
      <c r="F24" s="216"/>
      <c r="G24" s="216"/>
      <c r="H24" s="216"/>
      <c r="I24" s="216"/>
      <c r="J24" s="21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</row>
    <row r="25" spans="1:1001" ht="30.75" customHeight="1" x14ac:dyDescent="0.25">
      <c r="A25" s="218" t="s">
        <v>28</v>
      </c>
      <c r="B25" s="218"/>
      <c r="C25" s="218"/>
      <c r="D25" s="218"/>
      <c r="E25" s="218"/>
      <c r="F25" s="218"/>
      <c r="G25" s="218"/>
      <c r="H25" s="218"/>
      <c r="I25" s="218"/>
      <c r="J25" s="21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</row>
    <row r="26" spans="1:1001" s="20" customFormat="1" ht="43.5" customHeight="1" x14ac:dyDescent="0.25">
      <c r="A26" s="16">
        <v>1</v>
      </c>
      <c r="B26" s="212" t="s">
        <v>29</v>
      </c>
      <c r="C26" s="212"/>
      <c r="D26" s="212"/>
      <c r="E26" s="212"/>
      <c r="F26" s="212"/>
      <c r="G26" s="212"/>
      <c r="H26" s="212"/>
      <c r="I26" s="212"/>
      <c r="J26" s="212"/>
      <c r="ALM26" s="21"/>
    </row>
    <row r="27" spans="1:1001" ht="18.75" customHeight="1" x14ac:dyDescent="0.25">
      <c r="A27" s="16">
        <v>2</v>
      </c>
      <c r="B27" s="212" t="s">
        <v>30</v>
      </c>
      <c r="C27" s="212"/>
      <c r="D27" s="212"/>
      <c r="E27" s="212"/>
      <c r="F27" s="212"/>
      <c r="G27" s="212"/>
      <c r="H27" s="212"/>
      <c r="I27" s="212"/>
      <c r="J27" s="21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</row>
    <row r="28" spans="1:1001" ht="38.25" customHeight="1" x14ac:dyDescent="0.25">
      <c r="A28" s="16">
        <v>3</v>
      </c>
      <c r="B28" s="212" t="s">
        <v>31</v>
      </c>
      <c r="C28" s="212"/>
      <c r="D28" s="212"/>
      <c r="E28" s="212"/>
      <c r="F28" s="212"/>
      <c r="G28" s="212"/>
      <c r="H28" s="212"/>
      <c r="I28" s="212"/>
      <c r="J28" s="21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</row>
    <row r="29" spans="1:1001" ht="51.75" customHeight="1" x14ac:dyDescent="0.25">
      <c r="A29" s="22">
        <v>4</v>
      </c>
      <c r="B29" s="212" t="s">
        <v>32</v>
      </c>
      <c r="C29" s="212"/>
      <c r="D29" s="212"/>
      <c r="E29" s="212"/>
      <c r="F29" s="212"/>
      <c r="G29" s="212"/>
      <c r="H29" s="212"/>
      <c r="I29" s="212"/>
      <c r="J29" s="21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</row>
    <row r="30" spans="1:1001" ht="74.25" customHeight="1" x14ac:dyDescent="0.25">
      <c r="A30" s="22">
        <v>5</v>
      </c>
      <c r="B30" s="212" t="s">
        <v>33</v>
      </c>
      <c r="C30" s="212"/>
      <c r="D30" s="212"/>
      <c r="E30" s="212"/>
      <c r="F30" s="212"/>
      <c r="G30" s="212"/>
      <c r="H30" s="212"/>
      <c r="I30" s="212"/>
      <c r="J30" s="21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</row>
    <row r="31" spans="1:1001" ht="37.5" customHeight="1" x14ac:dyDescent="0.25">
      <c r="A31" s="22">
        <v>6</v>
      </c>
      <c r="B31" s="212" t="s">
        <v>34</v>
      </c>
      <c r="C31" s="212"/>
      <c r="D31" s="212"/>
      <c r="E31" s="212"/>
      <c r="F31" s="212"/>
      <c r="G31" s="212"/>
      <c r="H31" s="212"/>
      <c r="I31" s="212"/>
      <c r="J31" s="21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</row>
    <row r="32" spans="1:100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</row>
    <row r="33" spans="1:100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</row>
    <row r="34" spans="1:100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</row>
    <row r="35" spans="1:100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</row>
    <row r="36" spans="1:100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</row>
    <row r="37" spans="1:1001" s="4" customFormat="1" ht="12" x14ac:dyDescent="0.2">
      <c r="A37" s="7"/>
    </row>
    <row r="38" spans="1:1001" s="4" customFormat="1" ht="12" x14ac:dyDescent="0.2">
      <c r="A38" s="7"/>
    </row>
    <row r="39" spans="1:1001" s="4" customFormat="1" ht="12" x14ac:dyDescent="0.2">
      <c r="A39" s="7"/>
    </row>
    <row r="40" spans="1:1001" s="4" customFormat="1" ht="12" x14ac:dyDescent="0.2">
      <c r="A40" s="7"/>
    </row>
    <row r="41" spans="1:1001" s="4" customFormat="1" ht="12" x14ac:dyDescent="0.2">
      <c r="A41" s="7"/>
    </row>
    <row r="42" spans="1:1001" s="4" customFormat="1" ht="12" x14ac:dyDescent="0.2">
      <c r="A42" s="7"/>
    </row>
    <row r="43" spans="1:1001" s="4" customFormat="1" ht="12" x14ac:dyDescent="0.2">
      <c r="A43" s="7"/>
    </row>
    <row r="44" spans="1:1001" s="4" customFormat="1" ht="12" x14ac:dyDescent="0.2">
      <c r="A44" s="7"/>
    </row>
    <row r="45" spans="1:1001" s="4" customFormat="1" ht="12" x14ac:dyDescent="0.2">
      <c r="A45" s="7"/>
    </row>
    <row r="46" spans="1:1001" s="4" customFormat="1" ht="12" x14ac:dyDescent="0.2">
      <c r="A46" s="7"/>
    </row>
    <row r="47" spans="1:1001" s="4" customFormat="1" ht="12" x14ac:dyDescent="0.2">
      <c r="A47" s="7"/>
    </row>
    <row r="48" spans="1:100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</row>
    <row r="49" spans="1:100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</row>
    <row r="50" spans="1:100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</row>
    <row r="51" spans="1:100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</row>
    <row r="52" spans="1:100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</row>
    <row r="53" spans="1:100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</row>
    <row r="54" spans="1:100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</row>
    <row r="55" spans="1:1001" s="2" customFormat="1" ht="12" x14ac:dyDescent="0.2">
      <c r="A55" s="7"/>
    </row>
    <row r="56" spans="1:1001" s="2" customFormat="1" ht="12" x14ac:dyDescent="0.2">
      <c r="A56" s="7"/>
    </row>
    <row r="57" spans="1:1001" s="2" customFormat="1" ht="12" x14ac:dyDescent="0.2">
      <c r="A57" s="7"/>
    </row>
    <row r="58" spans="1:1001" s="4" customFormat="1" ht="12" x14ac:dyDescent="0.2">
      <c r="A58" s="7"/>
    </row>
    <row r="59" spans="1:1001" s="4" customFormat="1" ht="12" x14ac:dyDescent="0.2">
      <c r="A59" s="7"/>
    </row>
    <row r="60" spans="1:1001" s="4" customFormat="1" ht="12" x14ac:dyDescent="0.2">
      <c r="A60" s="7"/>
    </row>
    <row r="61" spans="1:1001" s="4" customFormat="1" ht="12" x14ac:dyDescent="0.2">
      <c r="A61" s="7"/>
    </row>
    <row r="62" spans="1:1001" s="4" customFormat="1" ht="12" x14ac:dyDescent="0.2">
      <c r="A62" s="7"/>
    </row>
    <row r="63" spans="1:1001" ht="15.75" customHeight="1" x14ac:dyDescent="0.25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</row>
    <row r="64" spans="1:100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</row>
    <row r="65" spans="1:100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</row>
    <row r="66" spans="1:100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</row>
    <row r="67" spans="1:100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</row>
    <row r="68" spans="1:1001" s="2" customFormat="1" ht="12" x14ac:dyDescent="0.2">
      <c r="A68" s="7"/>
    </row>
    <row r="69" spans="1:1001" s="2" customFormat="1" ht="12" x14ac:dyDescent="0.2">
      <c r="A69" s="7"/>
    </row>
    <row r="70" spans="1:1001" s="4" customFormat="1" ht="12" x14ac:dyDescent="0.2">
      <c r="A70" s="7"/>
    </row>
    <row r="71" spans="1:1001" s="4" customFormat="1" ht="12" x14ac:dyDescent="0.2">
      <c r="A71" s="7"/>
    </row>
    <row r="72" spans="1:1001" s="4" customFormat="1" ht="12" x14ac:dyDescent="0.2">
      <c r="A72" s="7"/>
    </row>
    <row r="73" spans="1:1001" s="4" customFormat="1" ht="12" x14ac:dyDescent="0.2">
      <c r="A73" s="7"/>
    </row>
    <row r="74" spans="1:100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</row>
    <row r="75" spans="1:1001" ht="1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</row>
    <row r="76" spans="1:100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</row>
    <row r="77" spans="1:100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</row>
    <row r="78" spans="1:1001" ht="1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</row>
    <row r="79" spans="1:100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</row>
    <row r="80" spans="1:1001" s="2" customFormat="1" ht="12" x14ac:dyDescent="0.2">
      <c r="A80" s="7"/>
    </row>
    <row r="81" spans="1:1001" s="2" customFormat="1" ht="12" x14ac:dyDescent="0.2">
      <c r="A81" s="7"/>
    </row>
    <row r="82" spans="1:1001" s="4" customFormat="1" ht="12" x14ac:dyDescent="0.2">
      <c r="A82" s="7"/>
    </row>
    <row r="83" spans="1:1001" s="4" customFormat="1" ht="12" x14ac:dyDescent="0.2">
      <c r="A83" s="7"/>
    </row>
    <row r="84" spans="1:1001" s="4" customFormat="1" ht="12" x14ac:dyDescent="0.2">
      <c r="A84" s="7"/>
    </row>
    <row r="85" spans="1:1001" s="4" customFormat="1" ht="12" x14ac:dyDescent="0.2">
      <c r="A85" s="7"/>
    </row>
    <row r="86" spans="1:100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</row>
    <row r="87" spans="1:1001" s="2" customFormat="1" ht="12" x14ac:dyDescent="0.2">
      <c r="A87" s="7"/>
    </row>
    <row r="88" spans="1:1001" ht="1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</row>
    <row r="89" spans="1:100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</row>
    <row r="90" spans="1:1001" ht="1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</row>
    <row r="91" spans="1:1001" s="4" customFormat="1" ht="15" customHeight="1" x14ac:dyDescent="0.2">
      <c r="A91" s="7"/>
    </row>
    <row r="92" spans="1:1001" s="4" customFormat="1" ht="12" x14ac:dyDescent="0.2">
      <c r="A92" s="7"/>
    </row>
    <row r="93" spans="1:1001" s="2" customFormat="1" ht="12" x14ac:dyDescent="0.2">
      <c r="A93" s="7"/>
    </row>
    <row r="94" spans="1:1001" s="2" customFormat="1" x14ac:dyDescent="0.25">
      <c r="A94" s="6"/>
    </row>
    <row r="95" spans="1:1001" s="2" customFormat="1" ht="15" customHeight="1" x14ac:dyDescent="0.25">
      <c r="A95" s="6"/>
    </row>
    <row r="96" spans="1:1001" s="2" customFormat="1" ht="15" customHeight="1" x14ac:dyDescent="0.25">
      <c r="A96" s="6"/>
    </row>
    <row r="97" spans="1:1" s="2" customFormat="1" x14ac:dyDescent="0.25">
      <c r="A97" s="6"/>
    </row>
    <row r="98" spans="1:1" s="2" customFormat="1" ht="15" customHeight="1" x14ac:dyDescent="0.25">
      <c r="A98" s="6"/>
    </row>
    <row r="99" spans="1:1" s="2" customFormat="1" x14ac:dyDescent="0.25">
      <c r="A99" s="6"/>
    </row>
    <row r="100" spans="1:1" s="2" customFormat="1" ht="12" x14ac:dyDescent="0.2">
      <c r="A100" s="7"/>
    </row>
    <row r="101" spans="1:1" s="2" customFormat="1" ht="15" customHeight="1" x14ac:dyDescent="0.25">
      <c r="A101" s="6"/>
    </row>
    <row r="102" spans="1:1" s="2" customFormat="1" x14ac:dyDescent="0.25">
      <c r="A102" s="6"/>
    </row>
    <row r="103" spans="1:1" s="2" customFormat="1" ht="15" customHeight="1" x14ac:dyDescent="0.25">
      <c r="A103" s="6"/>
    </row>
    <row r="104" spans="1:1" s="2" customFormat="1" ht="15" customHeight="1" x14ac:dyDescent="0.25">
      <c r="A104" s="6"/>
    </row>
    <row r="105" spans="1:1" s="2" customFormat="1" x14ac:dyDescent="0.25">
      <c r="A105" s="6"/>
    </row>
    <row r="106" spans="1:1" s="2" customFormat="1" ht="15" customHeight="1" x14ac:dyDescent="0.25">
      <c r="A106" s="6"/>
    </row>
    <row r="107" spans="1:1" s="2" customFormat="1" x14ac:dyDescent="0.25">
      <c r="A107" s="6"/>
    </row>
    <row r="108" spans="1:1" s="2" customFormat="1" x14ac:dyDescent="0.25">
      <c r="A108" s="6"/>
    </row>
    <row r="109" spans="1:1" s="2" customFormat="1" x14ac:dyDescent="0.25">
      <c r="A109" s="6"/>
    </row>
    <row r="110" spans="1:1" s="2" customFormat="1" ht="12" x14ac:dyDescent="0.2">
      <c r="A110" s="7"/>
    </row>
    <row r="111" spans="1:1" s="2" customFormat="1" ht="15" customHeight="1" x14ac:dyDescent="0.25">
      <c r="A111" s="6"/>
    </row>
    <row r="112" spans="1:1" s="2" customFormat="1" x14ac:dyDescent="0.25">
      <c r="A112" s="6"/>
    </row>
    <row r="113" spans="1:1001" s="2" customFormat="1" ht="15" customHeight="1" x14ac:dyDescent="0.25">
      <c r="A113" s="6"/>
    </row>
    <row r="114" spans="1:1001" s="2" customFormat="1" ht="15" customHeight="1" x14ac:dyDescent="0.25">
      <c r="A114" s="6"/>
    </row>
    <row r="115" spans="1:1001" s="2" customFormat="1" x14ac:dyDescent="0.25">
      <c r="A115" s="6"/>
    </row>
    <row r="116" spans="1:1001" s="2" customFormat="1" x14ac:dyDescent="0.25">
      <c r="A116" s="6"/>
    </row>
    <row r="117" spans="1:1001" s="2" customFormat="1" x14ac:dyDescent="0.25">
      <c r="A117" s="6"/>
    </row>
    <row r="118" spans="1:1001" s="2" customFormat="1" x14ac:dyDescent="0.25">
      <c r="A118" s="6"/>
    </row>
    <row r="119" spans="1:100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  <c r="VK119" s="1"/>
      <c r="VL119" s="1"/>
      <c r="VM119" s="1"/>
      <c r="VN119" s="1"/>
      <c r="VO119" s="1"/>
      <c r="VP119" s="1"/>
      <c r="VQ119" s="1"/>
      <c r="VR119" s="1"/>
      <c r="VS119" s="1"/>
      <c r="VT119" s="1"/>
      <c r="VU119" s="1"/>
      <c r="VV119" s="1"/>
      <c r="VW119" s="1"/>
      <c r="VX119" s="1"/>
      <c r="VY119" s="1"/>
      <c r="VZ119" s="1"/>
      <c r="WA119" s="1"/>
      <c r="WB119" s="1"/>
      <c r="WC119" s="1"/>
      <c r="WD119" s="1"/>
      <c r="WE119" s="1"/>
      <c r="WF119" s="1"/>
      <c r="WG119" s="1"/>
      <c r="WH119" s="1"/>
      <c r="WI119" s="1"/>
      <c r="WJ119" s="1"/>
      <c r="WK119" s="1"/>
      <c r="WL119" s="1"/>
      <c r="WM119" s="1"/>
      <c r="WN119" s="1"/>
      <c r="WO119" s="1"/>
      <c r="WP119" s="1"/>
      <c r="WQ119" s="1"/>
      <c r="WR119" s="1"/>
      <c r="WS119" s="1"/>
      <c r="WT119" s="1"/>
      <c r="WU119" s="1"/>
      <c r="WV119" s="1"/>
      <c r="WW119" s="1"/>
      <c r="WX119" s="1"/>
      <c r="WY119" s="1"/>
      <c r="WZ119" s="1"/>
      <c r="XA119" s="1"/>
      <c r="XB119" s="1"/>
      <c r="XC119" s="1"/>
      <c r="XD119" s="1"/>
      <c r="XE119" s="1"/>
      <c r="XF119" s="1"/>
      <c r="XG119" s="1"/>
      <c r="XH119" s="1"/>
      <c r="XI119" s="1"/>
      <c r="XJ119" s="1"/>
      <c r="XK119" s="1"/>
      <c r="XL119" s="1"/>
      <c r="XM119" s="1"/>
      <c r="XN119" s="1"/>
      <c r="XO119" s="1"/>
      <c r="XP119" s="1"/>
      <c r="XQ119" s="1"/>
      <c r="XR119" s="1"/>
      <c r="XS119" s="1"/>
      <c r="XT119" s="1"/>
      <c r="XU119" s="1"/>
      <c r="XV119" s="1"/>
      <c r="XW119" s="1"/>
      <c r="XX119" s="1"/>
      <c r="XY119" s="1"/>
      <c r="XZ119" s="1"/>
      <c r="YA119" s="1"/>
      <c r="YB119" s="1"/>
      <c r="YC119" s="1"/>
      <c r="YD119" s="1"/>
      <c r="YE119" s="1"/>
      <c r="YF119" s="1"/>
      <c r="YG119" s="1"/>
      <c r="YH119" s="1"/>
      <c r="YI119" s="1"/>
      <c r="YJ119" s="1"/>
      <c r="YK119" s="1"/>
      <c r="YL119" s="1"/>
      <c r="YM119" s="1"/>
      <c r="YN119" s="1"/>
      <c r="YO119" s="1"/>
      <c r="YP119" s="1"/>
      <c r="YQ119" s="1"/>
      <c r="YR119" s="1"/>
      <c r="YS119" s="1"/>
      <c r="YT119" s="1"/>
      <c r="YU119" s="1"/>
      <c r="YV119" s="1"/>
      <c r="YW119" s="1"/>
      <c r="YX119" s="1"/>
      <c r="YY119" s="1"/>
      <c r="YZ119" s="1"/>
      <c r="ZA119" s="1"/>
      <c r="ZB119" s="1"/>
      <c r="ZC119" s="1"/>
      <c r="ZD119" s="1"/>
      <c r="ZE119" s="1"/>
      <c r="ZF119" s="1"/>
      <c r="ZG119" s="1"/>
      <c r="ZH119" s="1"/>
      <c r="ZI119" s="1"/>
      <c r="ZJ119" s="1"/>
      <c r="ZK119" s="1"/>
      <c r="ZL119" s="1"/>
      <c r="ZM119" s="1"/>
      <c r="ZN119" s="1"/>
      <c r="ZO119" s="1"/>
      <c r="ZP119" s="1"/>
      <c r="ZQ119" s="1"/>
      <c r="ZR119" s="1"/>
      <c r="ZS119" s="1"/>
      <c r="ZT119" s="1"/>
      <c r="ZU119" s="1"/>
      <c r="ZV119" s="1"/>
      <c r="ZW119" s="1"/>
      <c r="ZX119" s="1"/>
      <c r="ZY119" s="1"/>
      <c r="ZZ119" s="1"/>
      <c r="AAA119" s="1"/>
      <c r="AAB119" s="1"/>
      <c r="AAC119" s="1"/>
      <c r="AAD119" s="1"/>
      <c r="AAE119" s="1"/>
      <c r="AAF119" s="1"/>
      <c r="AAG119" s="1"/>
      <c r="AAH119" s="1"/>
      <c r="AAI119" s="1"/>
      <c r="AAJ119" s="1"/>
      <c r="AAK119" s="1"/>
      <c r="AAL119" s="1"/>
      <c r="AAM119" s="1"/>
      <c r="AAN119" s="1"/>
      <c r="AAO119" s="1"/>
      <c r="AAP119" s="1"/>
      <c r="AAQ119" s="1"/>
      <c r="AAR119" s="1"/>
      <c r="AAS119" s="1"/>
      <c r="AAT119" s="1"/>
      <c r="AAU119" s="1"/>
      <c r="AAV119" s="1"/>
      <c r="AAW119" s="1"/>
      <c r="AAX119" s="1"/>
      <c r="AAY119" s="1"/>
      <c r="AAZ119" s="1"/>
      <c r="ABA119" s="1"/>
      <c r="ABB119" s="1"/>
      <c r="ABC119" s="1"/>
      <c r="ABD119" s="1"/>
      <c r="ABE119" s="1"/>
      <c r="ABF119" s="1"/>
      <c r="ABG119" s="1"/>
      <c r="ABH119" s="1"/>
      <c r="ABI119" s="1"/>
      <c r="ABJ119" s="1"/>
      <c r="ABK119" s="1"/>
      <c r="ABL119" s="1"/>
      <c r="ABM119" s="1"/>
      <c r="ABN119" s="1"/>
      <c r="ABO119" s="1"/>
      <c r="ABP119" s="1"/>
      <c r="ABQ119" s="1"/>
      <c r="ABR119" s="1"/>
      <c r="ABS119" s="1"/>
      <c r="ABT119" s="1"/>
      <c r="ABU119" s="1"/>
      <c r="ABV119" s="1"/>
      <c r="ABW119" s="1"/>
      <c r="ABX119" s="1"/>
      <c r="ABY119" s="1"/>
      <c r="ABZ119" s="1"/>
      <c r="ACA119" s="1"/>
      <c r="ACB119" s="1"/>
      <c r="ACC119" s="1"/>
      <c r="ACD119" s="1"/>
      <c r="ACE119" s="1"/>
      <c r="ACF119" s="1"/>
      <c r="ACG119" s="1"/>
      <c r="ACH119" s="1"/>
      <c r="ACI119" s="1"/>
      <c r="ACJ119" s="1"/>
      <c r="ACK119" s="1"/>
      <c r="ACL119" s="1"/>
      <c r="ACM119" s="1"/>
      <c r="ACN119" s="1"/>
      <c r="ACO119" s="1"/>
      <c r="ACP119" s="1"/>
      <c r="ACQ119" s="1"/>
      <c r="ACR119" s="1"/>
      <c r="ACS119" s="1"/>
      <c r="ACT119" s="1"/>
      <c r="ACU119" s="1"/>
      <c r="ACV119" s="1"/>
      <c r="ACW119" s="1"/>
      <c r="ACX119" s="1"/>
      <c r="ACY119" s="1"/>
      <c r="ACZ119" s="1"/>
      <c r="ADA119" s="1"/>
      <c r="ADB119" s="1"/>
      <c r="ADC119" s="1"/>
      <c r="ADD119" s="1"/>
      <c r="ADE119" s="1"/>
      <c r="ADF119" s="1"/>
      <c r="ADG119" s="1"/>
      <c r="ADH119" s="1"/>
      <c r="ADI119" s="1"/>
      <c r="ADJ119" s="1"/>
      <c r="ADK119" s="1"/>
      <c r="ADL119" s="1"/>
      <c r="ADM119" s="1"/>
      <c r="ADN119" s="1"/>
      <c r="ADO119" s="1"/>
      <c r="ADP119" s="1"/>
      <c r="ADQ119" s="1"/>
      <c r="ADR119" s="1"/>
      <c r="ADS119" s="1"/>
      <c r="ADT119" s="1"/>
      <c r="ADU119" s="1"/>
      <c r="ADV119" s="1"/>
      <c r="ADW119" s="1"/>
      <c r="ADX119" s="1"/>
      <c r="ADY119" s="1"/>
      <c r="ADZ119" s="1"/>
      <c r="AEA119" s="1"/>
      <c r="AEB119" s="1"/>
      <c r="AEC119" s="1"/>
      <c r="AED119" s="1"/>
      <c r="AEE119" s="1"/>
      <c r="AEF119" s="1"/>
      <c r="AEG119" s="1"/>
      <c r="AEH119" s="1"/>
      <c r="AEI119" s="1"/>
      <c r="AEJ119" s="1"/>
      <c r="AEK119" s="1"/>
      <c r="AEL119" s="1"/>
      <c r="AEM119" s="1"/>
      <c r="AEN119" s="1"/>
      <c r="AEO119" s="1"/>
      <c r="AEP119" s="1"/>
      <c r="AEQ119" s="1"/>
      <c r="AER119" s="1"/>
      <c r="AES119" s="1"/>
      <c r="AET119" s="1"/>
      <c r="AEU119" s="1"/>
      <c r="AEV119" s="1"/>
      <c r="AEW119" s="1"/>
      <c r="AEX119" s="1"/>
      <c r="AEY119" s="1"/>
      <c r="AEZ119" s="1"/>
      <c r="AFA119" s="1"/>
      <c r="AFB119" s="1"/>
      <c r="AFC119" s="1"/>
      <c r="AFD119" s="1"/>
      <c r="AFE119" s="1"/>
      <c r="AFF119" s="1"/>
      <c r="AFG119" s="1"/>
      <c r="AFH119" s="1"/>
      <c r="AFI119" s="1"/>
      <c r="AFJ119" s="1"/>
      <c r="AFK119" s="1"/>
      <c r="AFL119" s="1"/>
      <c r="AFM119" s="1"/>
      <c r="AFN119" s="1"/>
      <c r="AFO119" s="1"/>
      <c r="AFP119" s="1"/>
      <c r="AFQ119" s="1"/>
      <c r="AFR119" s="1"/>
      <c r="AFS119" s="1"/>
      <c r="AFT119" s="1"/>
      <c r="AFU119" s="1"/>
      <c r="AFV119" s="1"/>
      <c r="AFW119" s="1"/>
      <c r="AFX119" s="1"/>
      <c r="AFY119" s="1"/>
      <c r="AFZ119" s="1"/>
      <c r="AGA119" s="1"/>
      <c r="AGB119" s="1"/>
      <c r="AGC119" s="1"/>
      <c r="AGD119" s="1"/>
      <c r="AGE119" s="1"/>
      <c r="AGF119" s="1"/>
      <c r="AGG119" s="1"/>
      <c r="AGH119" s="1"/>
      <c r="AGI119" s="1"/>
      <c r="AGJ119" s="1"/>
      <c r="AGK119" s="1"/>
      <c r="AGL119" s="1"/>
      <c r="AGM119" s="1"/>
      <c r="AGN119" s="1"/>
      <c r="AGO119" s="1"/>
      <c r="AGP119" s="1"/>
      <c r="AGQ119" s="1"/>
      <c r="AGR119" s="1"/>
      <c r="AGS119" s="1"/>
      <c r="AGT119" s="1"/>
      <c r="AGU119" s="1"/>
      <c r="AGV119" s="1"/>
      <c r="AGW119" s="1"/>
      <c r="AGX119" s="1"/>
      <c r="AGY119" s="1"/>
      <c r="AGZ119" s="1"/>
      <c r="AHA119" s="1"/>
      <c r="AHB119" s="1"/>
      <c r="AHC119" s="1"/>
      <c r="AHD119" s="1"/>
      <c r="AHE119" s="1"/>
      <c r="AHF119" s="1"/>
      <c r="AHG119" s="1"/>
      <c r="AHH119" s="1"/>
      <c r="AHI119" s="1"/>
      <c r="AHJ119" s="1"/>
      <c r="AHK119" s="1"/>
      <c r="AHL119" s="1"/>
      <c r="AHM119" s="1"/>
      <c r="AHN119" s="1"/>
      <c r="AHO119" s="1"/>
      <c r="AHP119" s="1"/>
      <c r="AHQ119" s="1"/>
      <c r="AHR119" s="1"/>
      <c r="AHS119" s="1"/>
      <c r="AHT119" s="1"/>
      <c r="AHU119" s="1"/>
      <c r="AHV119" s="1"/>
      <c r="AHW119" s="1"/>
      <c r="AHX119" s="1"/>
      <c r="AHY119" s="1"/>
      <c r="AHZ119" s="1"/>
      <c r="AIA119" s="1"/>
      <c r="AIB119" s="1"/>
      <c r="AIC119" s="1"/>
      <c r="AID119" s="1"/>
      <c r="AIE119" s="1"/>
      <c r="AIF119" s="1"/>
      <c r="AIG119" s="1"/>
      <c r="AIH119" s="1"/>
      <c r="AII119" s="1"/>
      <c r="AIJ119" s="1"/>
      <c r="AIK119" s="1"/>
      <c r="AIL119" s="1"/>
      <c r="AIM119" s="1"/>
      <c r="AIN119" s="1"/>
      <c r="AIO119" s="1"/>
      <c r="AIP119" s="1"/>
      <c r="AIQ119" s="1"/>
      <c r="AIR119" s="1"/>
      <c r="AIS119" s="1"/>
      <c r="AIT119" s="1"/>
      <c r="AIU119" s="1"/>
      <c r="AIV119" s="1"/>
      <c r="AIW119" s="1"/>
      <c r="AIX119" s="1"/>
      <c r="AIY119" s="1"/>
      <c r="AIZ119" s="1"/>
      <c r="AJA119" s="1"/>
      <c r="AJB119" s="1"/>
      <c r="AJC119" s="1"/>
      <c r="AJD119" s="1"/>
      <c r="AJE119" s="1"/>
      <c r="AJF119" s="1"/>
      <c r="AJG119" s="1"/>
      <c r="AJH119" s="1"/>
      <c r="AJI119" s="1"/>
      <c r="AJJ119" s="1"/>
      <c r="AJK119" s="1"/>
      <c r="AJL119" s="1"/>
      <c r="AJM119" s="1"/>
      <c r="AJN119" s="1"/>
      <c r="AJO119" s="1"/>
      <c r="AJP119" s="1"/>
      <c r="AJQ119" s="1"/>
      <c r="AJR119" s="1"/>
      <c r="AJS119" s="1"/>
      <c r="AJT119" s="1"/>
      <c r="AJU119" s="1"/>
      <c r="AJV119" s="1"/>
      <c r="AJW119" s="1"/>
      <c r="AJX119" s="1"/>
      <c r="AJY119" s="1"/>
      <c r="AJZ119" s="1"/>
      <c r="AKA119" s="1"/>
      <c r="AKB119" s="1"/>
      <c r="AKC119" s="1"/>
      <c r="AKD119" s="1"/>
      <c r="AKE119" s="1"/>
      <c r="AKF119" s="1"/>
      <c r="AKG119" s="1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  <c r="ALD119" s="1"/>
      <c r="ALE119" s="1"/>
      <c r="ALF119" s="1"/>
      <c r="ALG119" s="1"/>
      <c r="ALH119" s="1"/>
      <c r="ALI119" s="1"/>
      <c r="ALJ119" s="1"/>
      <c r="ALK119" s="1"/>
      <c r="ALL119" s="1"/>
      <c r="ALM119" s="1"/>
    </row>
    <row r="120" spans="1:100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  <c r="VF120" s="1"/>
      <c r="VG120" s="1"/>
      <c r="VH120" s="1"/>
      <c r="VI120" s="1"/>
      <c r="VJ120" s="1"/>
      <c r="VK120" s="1"/>
      <c r="VL120" s="1"/>
      <c r="VM120" s="1"/>
      <c r="VN120" s="1"/>
      <c r="VO120" s="1"/>
      <c r="VP120" s="1"/>
      <c r="VQ120" s="1"/>
      <c r="VR120" s="1"/>
      <c r="VS120" s="1"/>
      <c r="VT120" s="1"/>
      <c r="VU120" s="1"/>
      <c r="VV120" s="1"/>
      <c r="VW120" s="1"/>
      <c r="VX120" s="1"/>
      <c r="VY120" s="1"/>
      <c r="VZ120" s="1"/>
      <c r="WA120" s="1"/>
      <c r="WB120" s="1"/>
      <c r="WC120" s="1"/>
      <c r="WD120" s="1"/>
      <c r="WE120" s="1"/>
      <c r="WF120" s="1"/>
      <c r="WG120" s="1"/>
      <c r="WH120" s="1"/>
      <c r="WI120" s="1"/>
      <c r="WJ120" s="1"/>
      <c r="WK120" s="1"/>
      <c r="WL120" s="1"/>
      <c r="WM120" s="1"/>
      <c r="WN120" s="1"/>
      <c r="WO120" s="1"/>
      <c r="WP120" s="1"/>
      <c r="WQ120" s="1"/>
      <c r="WR120" s="1"/>
      <c r="WS120" s="1"/>
      <c r="WT120" s="1"/>
      <c r="WU120" s="1"/>
      <c r="WV120" s="1"/>
      <c r="WW120" s="1"/>
      <c r="WX120" s="1"/>
      <c r="WY120" s="1"/>
      <c r="WZ120" s="1"/>
      <c r="XA120" s="1"/>
      <c r="XB120" s="1"/>
      <c r="XC120" s="1"/>
      <c r="XD120" s="1"/>
      <c r="XE120" s="1"/>
      <c r="XF120" s="1"/>
      <c r="XG120" s="1"/>
      <c r="XH120" s="1"/>
      <c r="XI120" s="1"/>
      <c r="XJ120" s="1"/>
      <c r="XK120" s="1"/>
      <c r="XL120" s="1"/>
      <c r="XM120" s="1"/>
      <c r="XN120" s="1"/>
      <c r="XO120" s="1"/>
      <c r="XP120" s="1"/>
      <c r="XQ120" s="1"/>
      <c r="XR120" s="1"/>
      <c r="XS120" s="1"/>
      <c r="XT120" s="1"/>
      <c r="XU120" s="1"/>
      <c r="XV120" s="1"/>
      <c r="XW120" s="1"/>
      <c r="XX120" s="1"/>
      <c r="XY120" s="1"/>
      <c r="XZ120" s="1"/>
      <c r="YA120" s="1"/>
      <c r="YB120" s="1"/>
      <c r="YC120" s="1"/>
      <c r="YD120" s="1"/>
      <c r="YE120" s="1"/>
      <c r="YF120" s="1"/>
      <c r="YG120" s="1"/>
      <c r="YH120" s="1"/>
      <c r="YI120" s="1"/>
      <c r="YJ120" s="1"/>
      <c r="YK120" s="1"/>
      <c r="YL120" s="1"/>
      <c r="YM120" s="1"/>
      <c r="YN120" s="1"/>
      <c r="YO120" s="1"/>
      <c r="YP120" s="1"/>
      <c r="YQ120" s="1"/>
      <c r="YR120" s="1"/>
      <c r="YS120" s="1"/>
      <c r="YT120" s="1"/>
      <c r="YU120" s="1"/>
      <c r="YV120" s="1"/>
      <c r="YW120" s="1"/>
      <c r="YX120" s="1"/>
      <c r="YY120" s="1"/>
      <c r="YZ120" s="1"/>
      <c r="ZA120" s="1"/>
      <c r="ZB120" s="1"/>
      <c r="ZC120" s="1"/>
      <c r="ZD120" s="1"/>
      <c r="ZE120" s="1"/>
      <c r="ZF120" s="1"/>
      <c r="ZG120" s="1"/>
      <c r="ZH120" s="1"/>
      <c r="ZI120" s="1"/>
      <c r="ZJ120" s="1"/>
      <c r="ZK120" s="1"/>
      <c r="ZL120" s="1"/>
      <c r="ZM120" s="1"/>
      <c r="ZN120" s="1"/>
      <c r="ZO120" s="1"/>
      <c r="ZP120" s="1"/>
      <c r="ZQ120" s="1"/>
      <c r="ZR120" s="1"/>
      <c r="ZS120" s="1"/>
      <c r="ZT120" s="1"/>
      <c r="ZU120" s="1"/>
      <c r="ZV120" s="1"/>
      <c r="ZW120" s="1"/>
      <c r="ZX120" s="1"/>
      <c r="ZY120" s="1"/>
      <c r="ZZ120" s="1"/>
      <c r="AAA120" s="1"/>
      <c r="AAB120" s="1"/>
      <c r="AAC120" s="1"/>
      <c r="AAD120" s="1"/>
      <c r="AAE120" s="1"/>
      <c r="AAF120" s="1"/>
      <c r="AAG120" s="1"/>
      <c r="AAH120" s="1"/>
      <c r="AAI120" s="1"/>
      <c r="AAJ120" s="1"/>
      <c r="AAK120" s="1"/>
      <c r="AAL120" s="1"/>
      <c r="AAM120" s="1"/>
      <c r="AAN120" s="1"/>
      <c r="AAO120" s="1"/>
      <c r="AAP120" s="1"/>
      <c r="AAQ120" s="1"/>
      <c r="AAR120" s="1"/>
      <c r="AAS120" s="1"/>
      <c r="AAT120" s="1"/>
      <c r="AAU120" s="1"/>
      <c r="AAV120" s="1"/>
      <c r="AAW120" s="1"/>
      <c r="AAX120" s="1"/>
      <c r="AAY120" s="1"/>
      <c r="AAZ120" s="1"/>
      <c r="ABA120" s="1"/>
      <c r="ABB120" s="1"/>
      <c r="ABC120" s="1"/>
      <c r="ABD120" s="1"/>
      <c r="ABE120" s="1"/>
      <c r="ABF120" s="1"/>
      <c r="ABG120" s="1"/>
      <c r="ABH120" s="1"/>
      <c r="ABI120" s="1"/>
      <c r="ABJ120" s="1"/>
      <c r="ABK120" s="1"/>
      <c r="ABL120" s="1"/>
      <c r="ABM120" s="1"/>
      <c r="ABN120" s="1"/>
      <c r="ABO120" s="1"/>
      <c r="ABP120" s="1"/>
      <c r="ABQ120" s="1"/>
      <c r="ABR120" s="1"/>
      <c r="ABS120" s="1"/>
      <c r="ABT120" s="1"/>
      <c r="ABU120" s="1"/>
      <c r="ABV120" s="1"/>
      <c r="ABW120" s="1"/>
      <c r="ABX120" s="1"/>
      <c r="ABY120" s="1"/>
      <c r="ABZ120" s="1"/>
      <c r="ACA120" s="1"/>
      <c r="ACB120" s="1"/>
      <c r="ACC120" s="1"/>
      <c r="ACD120" s="1"/>
      <c r="ACE120" s="1"/>
      <c r="ACF120" s="1"/>
      <c r="ACG120" s="1"/>
      <c r="ACH120" s="1"/>
      <c r="ACI120" s="1"/>
      <c r="ACJ120" s="1"/>
      <c r="ACK120" s="1"/>
      <c r="ACL120" s="1"/>
      <c r="ACM120" s="1"/>
      <c r="ACN120" s="1"/>
      <c r="ACO120" s="1"/>
      <c r="ACP120" s="1"/>
      <c r="ACQ120" s="1"/>
      <c r="ACR120" s="1"/>
      <c r="ACS120" s="1"/>
      <c r="ACT120" s="1"/>
      <c r="ACU120" s="1"/>
      <c r="ACV120" s="1"/>
      <c r="ACW120" s="1"/>
      <c r="ACX120" s="1"/>
      <c r="ACY120" s="1"/>
      <c r="ACZ120" s="1"/>
      <c r="ADA120" s="1"/>
      <c r="ADB120" s="1"/>
      <c r="ADC120" s="1"/>
      <c r="ADD120" s="1"/>
      <c r="ADE120" s="1"/>
      <c r="ADF120" s="1"/>
      <c r="ADG120" s="1"/>
      <c r="ADH120" s="1"/>
      <c r="ADI120" s="1"/>
      <c r="ADJ120" s="1"/>
      <c r="ADK120" s="1"/>
      <c r="ADL120" s="1"/>
      <c r="ADM120" s="1"/>
      <c r="ADN120" s="1"/>
      <c r="ADO120" s="1"/>
      <c r="ADP120" s="1"/>
      <c r="ADQ120" s="1"/>
      <c r="ADR120" s="1"/>
      <c r="ADS120" s="1"/>
      <c r="ADT120" s="1"/>
      <c r="ADU120" s="1"/>
      <c r="ADV120" s="1"/>
      <c r="ADW120" s="1"/>
      <c r="ADX120" s="1"/>
      <c r="ADY120" s="1"/>
      <c r="ADZ120" s="1"/>
      <c r="AEA120" s="1"/>
      <c r="AEB120" s="1"/>
      <c r="AEC120" s="1"/>
      <c r="AED120" s="1"/>
      <c r="AEE120" s="1"/>
      <c r="AEF120" s="1"/>
      <c r="AEG120" s="1"/>
      <c r="AEH120" s="1"/>
      <c r="AEI120" s="1"/>
      <c r="AEJ120" s="1"/>
      <c r="AEK120" s="1"/>
      <c r="AEL120" s="1"/>
      <c r="AEM120" s="1"/>
      <c r="AEN120" s="1"/>
      <c r="AEO120" s="1"/>
      <c r="AEP120" s="1"/>
      <c r="AEQ120" s="1"/>
      <c r="AER120" s="1"/>
      <c r="AES120" s="1"/>
      <c r="AET120" s="1"/>
      <c r="AEU120" s="1"/>
      <c r="AEV120" s="1"/>
      <c r="AEW120" s="1"/>
      <c r="AEX120" s="1"/>
      <c r="AEY120" s="1"/>
      <c r="AEZ120" s="1"/>
      <c r="AFA120" s="1"/>
      <c r="AFB120" s="1"/>
      <c r="AFC120" s="1"/>
      <c r="AFD120" s="1"/>
      <c r="AFE120" s="1"/>
      <c r="AFF120" s="1"/>
      <c r="AFG120" s="1"/>
      <c r="AFH120" s="1"/>
      <c r="AFI120" s="1"/>
      <c r="AFJ120" s="1"/>
      <c r="AFK120" s="1"/>
      <c r="AFL120" s="1"/>
      <c r="AFM120" s="1"/>
      <c r="AFN120" s="1"/>
      <c r="AFO120" s="1"/>
      <c r="AFP120" s="1"/>
      <c r="AFQ120" s="1"/>
      <c r="AFR120" s="1"/>
      <c r="AFS120" s="1"/>
      <c r="AFT120" s="1"/>
      <c r="AFU120" s="1"/>
      <c r="AFV120" s="1"/>
      <c r="AFW120" s="1"/>
      <c r="AFX120" s="1"/>
      <c r="AFY120" s="1"/>
      <c r="AFZ120" s="1"/>
      <c r="AGA120" s="1"/>
      <c r="AGB120" s="1"/>
      <c r="AGC120" s="1"/>
      <c r="AGD120" s="1"/>
      <c r="AGE120" s="1"/>
      <c r="AGF120" s="1"/>
      <c r="AGG120" s="1"/>
      <c r="AGH120" s="1"/>
      <c r="AGI120" s="1"/>
      <c r="AGJ120" s="1"/>
      <c r="AGK120" s="1"/>
      <c r="AGL120" s="1"/>
      <c r="AGM120" s="1"/>
      <c r="AGN120" s="1"/>
      <c r="AGO120" s="1"/>
      <c r="AGP120" s="1"/>
      <c r="AGQ120" s="1"/>
      <c r="AGR120" s="1"/>
      <c r="AGS120" s="1"/>
      <c r="AGT120" s="1"/>
      <c r="AGU120" s="1"/>
      <c r="AGV120" s="1"/>
      <c r="AGW120" s="1"/>
      <c r="AGX120" s="1"/>
      <c r="AGY120" s="1"/>
      <c r="AGZ120" s="1"/>
      <c r="AHA120" s="1"/>
      <c r="AHB120" s="1"/>
      <c r="AHC120" s="1"/>
      <c r="AHD120" s="1"/>
      <c r="AHE120" s="1"/>
      <c r="AHF120" s="1"/>
      <c r="AHG120" s="1"/>
      <c r="AHH120" s="1"/>
      <c r="AHI120" s="1"/>
      <c r="AHJ120" s="1"/>
      <c r="AHK120" s="1"/>
      <c r="AHL120" s="1"/>
      <c r="AHM120" s="1"/>
      <c r="AHN120" s="1"/>
      <c r="AHO120" s="1"/>
      <c r="AHP120" s="1"/>
      <c r="AHQ120" s="1"/>
      <c r="AHR120" s="1"/>
      <c r="AHS120" s="1"/>
      <c r="AHT120" s="1"/>
      <c r="AHU120" s="1"/>
      <c r="AHV120" s="1"/>
      <c r="AHW120" s="1"/>
      <c r="AHX120" s="1"/>
      <c r="AHY120" s="1"/>
      <c r="AHZ120" s="1"/>
      <c r="AIA120" s="1"/>
      <c r="AIB120" s="1"/>
      <c r="AIC120" s="1"/>
      <c r="AID120" s="1"/>
      <c r="AIE120" s="1"/>
      <c r="AIF120" s="1"/>
      <c r="AIG120" s="1"/>
      <c r="AIH120" s="1"/>
      <c r="AII120" s="1"/>
      <c r="AIJ120" s="1"/>
      <c r="AIK120" s="1"/>
      <c r="AIL120" s="1"/>
      <c r="AIM120" s="1"/>
      <c r="AIN120" s="1"/>
      <c r="AIO120" s="1"/>
      <c r="AIP120" s="1"/>
      <c r="AIQ120" s="1"/>
      <c r="AIR120" s="1"/>
      <c r="AIS120" s="1"/>
      <c r="AIT120" s="1"/>
      <c r="AIU120" s="1"/>
      <c r="AIV120" s="1"/>
      <c r="AIW120" s="1"/>
      <c r="AIX120" s="1"/>
      <c r="AIY120" s="1"/>
      <c r="AIZ120" s="1"/>
      <c r="AJA120" s="1"/>
      <c r="AJB120" s="1"/>
      <c r="AJC120" s="1"/>
      <c r="AJD120" s="1"/>
      <c r="AJE120" s="1"/>
      <c r="AJF120" s="1"/>
      <c r="AJG120" s="1"/>
      <c r="AJH120" s="1"/>
      <c r="AJI120" s="1"/>
      <c r="AJJ120" s="1"/>
      <c r="AJK120" s="1"/>
      <c r="AJL120" s="1"/>
      <c r="AJM120" s="1"/>
      <c r="AJN120" s="1"/>
      <c r="AJO120" s="1"/>
      <c r="AJP120" s="1"/>
      <c r="AJQ120" s="1"/>
      <c r="AJR120" s="1"/>
      <c r="AJS120" s="1"/>
      <c r="AJT120" s="1"/>
      <c r="AJU120" s="1"/>
      <c r="AJV120" s="1"/>
      <c r="AJW120" s="1"/>
      <c r="AJX120" s="1"/>
      <c r="AJY120" s="1"/>
      <c r="AJZ120" s="1"/>
      <c r="AKA120" s="1"/>
      <c r="AKB120" s="1"/>
      <c r="AKC120" s="1"/>
      <c r="AKD120" s="1"/>
      <c r="AKE120" s="1"/>
      <c r="AKF120" s="1"/>
      <c r="AKG120" s="1"/>
      <c r="AKH120" s="1"/>
      <c r="AKI120" s="1"/>
      <c r="AKJ120" s="1"/>
      <c r="AKK120" s="1"/>
      <c r="AKL120" s="1"/>
      <c r="AKM120" s="1"/>
      <c r="AKN120" s="1"/>
      <c r="AKO120" s="1"/>
      <c r="AKP120" s="1"/>
      <c r="AKQ120" s="1"/>
      <c r="AKR120" s="1"/>
      <c r="AKS120" s="1"/>
      <c r="AKT120" s="1"/>
      <c r="AKU120" s="1"/>
      <c r="AKV120" s="1"/>
      <c r="AKW120" s="1"/>
      <c r="AKX120" s="1"/>
      <c r="AKY120" s="1"/>
      <c r="AKZ120" s="1"/>
      <c r="ALA120" s="1"/>
      <c r="ALB120" s="1"/>
      <c r="ALC120" s="1"/>
      <c r="ALD120" s="1"/>
      <c r="ALE120" s="1"/>
      <c r="ALF120" s="1"/>
      <c r="ALG120" s="1"/>
      <c r="ALH120" s="1"/>
      <c r="ALI120" s="1"/>
      <c r="ALJ120" s="1"/>
      <c r="ALK120" s="1"/>
      <c r="ALL120" s="1"/>
      <c r="ALM120" s="1"/>
    </row>
    <row r="121" spans="1:1001" ht="1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  <c r="VF121" s="1"/>
      <c r="VG121" s="1"/>
      <c r="VH121" s="1"/>
      <c r="VI121" s="1"/>
      <c r="VJ121" s="1"/>
      <c r="VK121" s="1"/>
      <c r="VL121" s="1"/>
      <c r="VM121" s="1"/>
      <c r="VN121" s="1"/>
      <c r="VO121" s="1"/>
      <c r="VP121" s="1"/>
      <c r="VQ121" s="1"/>
      <c r="VR121" s="1"/>
      <c r="VS121" s="1"/>
      <c r="VT121" s="1"/>
      <c r="VU121" s="1"/>
      <c r="VV121" s="1"/>
      <c r="VW121" s="1"/>
      <c r="VX121" s="1"/>
      <c r="VY121" s="1"/>
      <c r="VZ121" s="1"/>
      <c r="WA121" s="1"/>
      <c r="WB121" s="1"/>
      <c r="WC121" s="1"/>
      <c r="WD121" s="1"/>
      <c r="WE121" s="1"/>
      <c r="WF121" s="1"/>
      <c r="WG121" s="1"/>
      <c r="WH121" s="1"/>
      <c r="WI121" s="1"/>
      <c r="WJ121" s="1"/>
      <c r="WK121" s="1"/>
      <c r="WL121" s="1"/>
      <c r="WM121" s="1"/>
      <c r="WN121" s="1"/>
      <c r="WO121" s="1"/>
      <c r="WP121" s="1"/>
      <c r="WQ121" s="1"/>
      <c r="WR121" s="1"/>
      <c r="WS121" s="1"/>
      <c r="WT121" s="1"/>
      <c r="WU121" s="1"/>
      <c r="WV121" s="1"/>
      <c r="WW121" s="1"/>
      <c r="WX121" s="1"/>
      <c r="WY121" s="1"/>
      <c r="WZ121" s="1"/>
      <c r="XA121" s="1"/>
      <c r="XB121" s="1"/>
      <c r="XC121" s="1"/>
      <c r="XD121" s="1"/>
      <c r="XE121" s="1"/>
      <c r="XF121" s="1"/>
      <c r="XG121" s="1"/>
      <c r="XH121" s="1"/>
      <c r="XI121" s="1"/>
      <c r="XJ121" s="1"/>
      <c r="XK121" s="1"/>
      <c r="XL121" s="1"/>
      <c r="XM121" s="1"/>
      <c r="XN121" s="1"/>
      <c r="XO121" s="1"/>
      <c r="XP121" s="1"/>
      <c r="XQ121" s="1"/>
      <c r="XR121" s="1"/>
      <c r="XS121" s="1"/>
      <c r="XT121" s="1"/>
      <c r="XU121" s="1"/>
      <c r="XV121" s="1"/>
      <c r="XW121" s="1"/>
      <c r="XX121" s="1"/>
      <c r="XY121" s="1"/>
      <c r="XZ121" s="1"/>
      <c r="YA121" s="1"/>
      <c r="YB121" s="1"/>
      <c r="YC121" s="1"/>
      <c r="YD121" s="1"/>
      <c r="YE121" s="1"/>
      <c r="YF121" s="1"/>
      <c r="YG121" s="1"/>
      <c r="YH121" s="1"/>
      <c r="YI121" s="1"/>
      <c r="YJ121" s="1"/>
      <c r="YK121" s="1"/>
      <c r="YL121" s="1"/>
      <c r="YM121" s="1"/>
      <c r="YN121" s="1"/>
      <c r="YO121" s="1"/>
      <c r="YP121" s="1"/>
      <c r="YQ121" s="1"/>
      <c r="YR121" s="1"/>
      <c r="YS121" s="1"/>
      <c r="YT121" s="1"/>
      <c r="YU121" s="1"/>
      <c r="YV121" s="1"/>
      <c r="YW121" s="1"/>
      <c r="YX121" s="1"/>
      <c r="YY121" s="1"/>
      <c r="YZ121" s="1"/>
      <c r="ZA121" s="1"/>
      <c r="ZB121" s="1"/>
      <c r="ZC121" s="1"/>
      <c r="ZD121" s="1"/>
      <c r="ZE121" s="1"/>
      <c r="ZF121" s="1"/>
      <c r="ZG121" s="1"/>
      <c r="ZH121" s="1"/>
      <c r="ZI121" s="1"/>
      <c r="ZJ121" s="1"/>
      <c r="ZK121" s="1"/>
      <c r="ZL121" s="1"/>
      <c r="ZM121" s="1"/>
      <c r="ZN121" s="1"/>
      <c r="ZO121" s="1"/>
      <c r="ZP121" s="1"/>
      <c r="ZQ121" s="1"/>
      <c r="ZR121" s="1"/>
      <c r="ZS121" s="1"/>
      <c r="ZT121" s="1"/>
      <c r="ZU121" s="1"/>
      <c r="ZV121" s="1"/>
      <c r="ZW121" s="1"/>
      <c r="ZX121" s="1"/>
      <c r="ZY121" s="1"/>
      <c r="ZZ121" s="1"/>
      <c r="AAA121" s="1"/>
      <c r="AAB121" s="1"/>
      <c r="AAC121" s="1"/>
      <c r="AAD121" s="1"/>
      <c r="AAE121" s="1"/>
      <c r="AAF121" s="1"/>
      <c r="AAG121" s="1"/>
      <c r="AAH121" s="1"/>
      <c r="AAI121" s="1"/>
      <c r="AAJ121" s="1"/>
      <c r="AAK121" s="1"/>
      <c r="AAL121" s="1"/>
      <c r="AAM121" s="1"/>
      <c r="AAN121" s="1"/>
      <c r="AAO121" s="1"/>
      <c r="AAP121" s="1"/>
      <c r="AAQ121" s="1"/>
      <c r="AAR121" s="1"/>
      <c r="AAS121" s="1"/>
      <c r="AAT121" s="1"/>
      <c r="AAU121" s="1"/>
      <c r="AAV121" s="1"/>
      <c r="AAW121" s="1"/>
      <c r="AAX121" s="1"/>
      <c r="AAY121" s="1"/>
      <c r="AAZ121" s="1"/>
      <c r="ABA121" s="1"/>
      <c r="ABB121" s="1"/>
      <c r="ABC121" s="1"/>
      <c r="ABD121" s="1"/>
      <c r="ABE121" s="1"/>
      <c r="ABF121" s="1"/>
      <c r="ABG121" s="1"/>
      <c r="ABH121" s="1"/>
      <c r="ABI121" s="1"/>
      <c r="ABJ121" s="1"/>
      <c r="ABK121" s="1"/>
      <c r="ABL121" s="1"/>
      <c r="ABM121" s="1"/>
      <c r="ABN121" s="1"/>
      <c r="ABO121" s="1"/>
      <c r="ABP121" s="1"/>
      <c r="ABQ121" s="1"/>
      <c r="ABR121" s="1"/>
      <c r="ABS121" s="1"/>
      <c r="ABT121" s="1"/>
      <c r="ABU121" s="1"/>
      <c r="ABV121" s="1"/>
      <c r="ABW121" s="1"/>
      <c r="ABX121" s="1"/>
      <c r="ABY121" s="1"/>
      <c r="ABZ121" s="1"/>
      <c r="ACA121" s="1"/>
      <c r="ACB121" s="1"/>
      <c r="ACC121" s="1"/>
      <c r="ACD121" s="1"/>
      <c r="ACE121" s="1"/>
      <c r="ACF121" s="1"/>
      <c r="ACG121" s="1"/>
      <c r="ACH121" s="1"/>
      <c r="ACI121" s="1"/>
      <c r="ACJ121" s="1"/>
      <c r="ACK121" s="1"/>
      <c r="ACL121" s="1"/>
      <c r="ACM121" s="1"/>
      <c r="ACN121" s="1"/>
      <c r="ACO121" s="1"/>
      <c r="ACP121" s="1"/>
      <c r="ACQ121" s="1"/>
      <c r="ACR121" s="1"/>
      <c r="ACS121" s="1"/>
      <c r="ACT121" s="1"/>
      <c r="ACU121" s="1"/>
      <c r="ACV121" s="1"/>
      <c r="ACW121" s="1"/>
      <c r="ACX121" s="1"/>
      <c r="ACY121" s="1"/>
      <c r="ACZ121" s="1"/>
      <c r="ADA121" s="1"/>
      <c r="ADB121" s="1"/>
      <c r="ADC121" s="1"/>
      <c r="ADD121" s="1"/>
      <c r="ADE121" s="1"/>
      <c r="ADF121" s="1"/>
      <c r="ADG121" s="1"/>
      <c r="ADH121" s="1"/>
      <c r="ADI121" s="1"/>
      <c r="ADJ121" s="1"/>
      <c r="ADK121" s="1"/>
      <c r="ADL121" s="1"/>
      <c r="ADM121" s="1"/>
      <c r="ADN121" s="1"/>
      <c r="ADO121" s="1"/>
      <c r="ADP121" s="1"/>
      <c r="ADQ121" s="1"/>
      <c r="ADR121" s="1"/>
      <c r="ADS121" s="1"/>
      <c r="ADT121" s="1"/>
      <c r="ADU121" s="1"/>
      <c r="ADV121" s="1"/>
      <c r="ADW121" s="1"/>
      <c r="ADX121" s="1"/>
      <c r="ADY121" s="1"/>
      <c r="ADZ121" s="1"/>
      <c r="AEA121" s="1"/>
      <c r="AEB121" s="1"/>
      <c r="AEC121" s="1"/>
      <c r="AED121" s="1"/>
      <c r="AEE121" s="1"/>
      <c r="AEF121" s="1"/>
      <c r="AEG121" s="1"/>
      <c r="AEH121" s="1"/>
      <c r="AEI121" s="1"/>
      <c r="AEJ121" s="1"/>
      <c r="AEK121" s="1"/>
      <c r="AEL121" s="1"/>
      <c r="AEM121" s="1"/>
      <c r="AEN121" s="1"/>
      <c r="AEO121" s="1"/>
      <c r="AEP121" s="1"/>
      <c r="AEQ121" s="1"/>
      <c r="AER121" s="1"/>
      <c r="AES121" s="1"/>
      <c r="AET121" s="1"/>
      <c r="AEU121" s="1"/>
      <c r="AEV121" s="1"/>
      <c r="AEW121" s="1"/>
      <c r="AEX121" s="1"/>
      <c r="AEY121" s="1"/>
      <c r="AEZ121" s="1"/>
      <c r="AFA121" s="1"/>
      <c r="AFB121" s="1"/>
      <c r="AFC121" s="1"/>
      <c r="AFD121" s="1"/>
      <c r="AFE121" s="1"/>
      <c r="AFF121" s="1"/>
      <c r="AFG121" s="1"/>
      <c r="AFH121" s="1"/>
      <c r="AFI121" s="1"/>
      <c r="AFJ121" s="1"/>
      <c r="AFK121" s="1"/>
      <c r="AFL121" s="1"/>
      <c r="AFM121" s="1"/>
      <c r="AFN121" s="1"/>
      <c r="AFO121" s="1"/>
      <c r="AFP121" s="1"/>
      <c r="AFQ121" s="1"/>
      <c r="AFR121" s="1"/>
      <c r="AFS121" s="1"/>
      <c r="AFT121" s="1"/>
      <c r="AFU121" s="1"/>
      <c r="AFV121" s="1"/>
      <c r="AFW121" s="1"/>
      <c r="AFX121" s="1"/>
      <c r="AFY121" s="1"/>
      <c r="AFZ121" s="1"/>
      <c r="AGA121" s="1"/>
      <c r="AGB121" s="1"/>
      <c r="AGC121" s="1"/>
      <c r="AGD121" s="1"/>
      <c r="AGE121" s="1"/>
      <c r="AGF121" s="1"/>
      <c r="AGG121" s="1"/>
      <c r="AGH121" s="1"/>
      <c r="AGI121" s="1"/>
      <c r="AGJ121" s="1"/>
      <c r="AGK121" s="1"/>
      <c r="AGL121" s="1"/>
      <c r="AGM121" s="1"/>
      <c r="AGN121" s="1"/>
      <c r="AGO121" s="1"/>
      <c r="AGP121" s="1"/>
      <c r="AGQ121" s="1"/>
      <c r="AGR121" s="1"/>
      <c r="AGS121" s="1"/>
      <c r="AGT121" s="1"/>
      <c r="AGU121" s="1"/>
      <c r="AGV121" s="1"/>
      <c r="AGW121" s="1"/>
      <c r="AGX121" s="1"/>
      <c r="AGY121" s="1"/>
      <c r="AGZ121" s="1"/>
      <c r="AHA121" s="1"/>
      <c r="AHB121" s="1"/>
      <c r="AHC121" s="1"/>
      <c r="AHD121" s="1"/>
      <c r="AHE121" s="1"/>
      <c r="AHF121" s="1"/>
      <c r="AHG121" s="1"/>
      <c r="AHH121" s="1"/>
      <c r="AHI121" s="1"/>
      <c r="AHJ121" s="1"/>
      <c r="AHK121" s="1"/>
      <c r="AHL121" s="1"/>
      <c r="AHM121" s="1"/>
      <c r="AHN121" s="1"/>
      <c r="AHO121" s="1"/>
      <c r="AHP121" s="1"/>
      <c r="AHQ121" s="1"/>
      <c r="AHR121" s="1"/>
      <c r="AHS121" s="1"/>
      <c r="AHT121" s="1"/>
      <c r="AHU121" s="1"/>
      <c r="AHV121" s="1"/>
      <c r="AHW121" s="1"/>
      <c r="AHX121" s="1"/>
      <c r="AHY121" s="1"/>
      <c r="AHZ121" s="1"/>
      <c r="AIA121" s="1"/>
      <c r="AIB121" s="1"/>
      <c r="AIC121" s="1"/>
      <c r="AID121" s="1"/>
      <c r="AIE121" s="1"/>
      <c r="AIF121" s="1"/>
      <c r="AIG121" s="1"/>
      <c r="AIH121" s="1"/>
      <c r="AII121" s="1"/>
      <c r="AIJ121" s="1"/>
      <c r="AIK121" s="1"/>
      <c r="AIL121" s="1"/>
      <c r="AIM121" s="1"/>
      <c r="AIN121" s="1"/>
      <c r="AIO121" s="1"/>
      <c r="AIP121" s="1"/>
      <c r="AIQ121" s="1"/>
      <c r="AIR121" s="1"/>
      <c r="AIS121" s="1"/>
      <c r="AIT121" s="1"/>
      <c r="AIU121" s="1"/>
      <c r="AIV121" s="1"/>
      <c r="AIW121" s="1"/>
      <c r="AIX121" s="1"/>
      <c r="AIY121" s="1"/>
      <c r="AIZ121" s="1"/>
      <c r="AJA121" s="1"/>
      <c r="AJB121" s="1"/>
      <c r="AJC121" s="1"/>
      <c r="AJD121" s="1"/>
      <c r="AJE121" s="1"/>
      <c r="AJF121" s="1"/>
      <c r="AJG121" s="1"/>
      <c r="AJH121" s="1"/>
      <c r="AJI121" s="1"/>
      <c r="AJJ121" s="1"/>
      <c r="AJK121" s="1"/>
      <c r="AJL121" s="1"/>
      <c r="AJM121" s="1"/>
      <c r="AJN121" s="1"/>
      <c r="AJO121" s="1"/>
      <c r="AJP121" s="1"/>
      <c r="AJQ121" s="1"/>
      <c r="AJR121" s="1"/>
      <c r="AJS121" s="1"/>
      <c r="AJT121" s="1"/>
      <c r="AJU121" s="1"/>
      <c r="AJV121" s="1"/>
      <c r="AJW121" s="1"/>
      <c r="AJX121" s="1"/>
      <c r="AJY121" s="1"/>
      <c r="AJZ121" s="1"/>
      <c r="AKA121" s="1"/>
      <c r="AKB121" s="1"/>
      <c r="AKC121" s="1"/>
      <c r="AKD121" s="1"/>
      <c r="AKE121" s="1"/>
      <c r="AKF121" s="1"/>
      <c r="AKG121" s="1"/>
      <c r="AKH121" s="1"/>
      <c r="AKI121" s="1"/>
      <c r="AKJ121" s="1"/>
      <c r="AKK121" s="1"/>
      <c r="AKL121" s="1"/>
      <c r="AKM121" s="1"/>
      <c r="AKN121" s="1"/>
      <c r="AKO121" s="1"/>
      <c r="AKP121" s="1"/>
      <c r="AKQ121" s="1"/>
      <c r="AKR121" s="1"/>
      <c r="AKS121" s="1"/>
      <c r="AKT121" s="1"/>
      <c r="AKU121" s="1"/>
      <c r="AKV121" s="1"/>
      <c r="AKW121" s="1"/>
      <c r="AKX121" s="1"/>
      <c r="AKY121" s="1"/>
      <c r="AKZ121" s="1"/>
      <c r="ALA121" s="1"/>
      <c r="ALB121" s="1"/>
      <c r="ALC121" s="1"/>
      <c r="ALD121" s="1"/>
      <c r="ALE121" s="1"/>
      <c r="ALF121" s="1"/>
      <c r="ALG121" s="1"/>
      <c r="ALH121" s="1"/>
      <c r="ALI121" s="1"/>
      <c r="ALJ121" s="1"/>
      <c r="ALK121" s="1"/>
      <c r="ALL121" s="1"/>
      <c r="ALM121" s="1"/>
    </row>
    <row r="122" spans="1:100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  <c r="VK122" s="1"/>
      <c r="VL122" s="1"/>
      <c r="VM122" s="1"/>
      <c r="VN122" s="1"/>
      <c r="VO122" s="1"/>
      <c r="VP122" s="1"/>
      <c r="VQ122" s="1"/>
      <c r="VR122" s="1"/>
      <c r="VS122" s="1"/>
      <c r="VT122" s="1"/>
      <c r="VU122" s="1"/>
      <c r="VV122" s="1"/>
      <c r="VW122" s="1"/>
      <c r="VX122" s="1"/>
      <c r="VY122" s="1"/>
      <c r="VZ122" s="1"/>
      <c r="WA122" s="1"/>
      <c r="WB122" s="1"/>
      <c r="WC122" s="1"/>
      <c r="WD122" s="1"/>
      <c r="WE122" s="1"/>
      <c r="WF122" s="1"/>
      <c r="WG122" s="1"/>
      <c r="WH122" s="1"/>
      <c r="WI122" s="1"/>
      <c r="WJ122" s="1"/>
      <c r="WK122" s="1"/>
      <c r="WL122" s="1"/>
      <c r="WM122" s="1"/>
      <c r="WN122" s="1"/>
      <c r="WO122" s="1"/>
      <c r="WP122" s="1"/>
      <c r="WQ122" s="1"/>
      <c r="WR122" s="1"/>
      <c r="WS122" s="1"/>
      <c r="WT122" s="1"/>
      <c r="WU122" s="1"/>
      <c r="WV122" s="1"/>
      <c r="WW122" s="1"/>
      <c r="WX122" s="1"/>
      <c r="WY122" s="1"/>
      <c r="WZ122" s="1"/>
      <c r="XA122" s="1"/>
      <c r="XB122" s="1"/>
      <c r="XC122" s="1"/>
      <c r="XD122" s="1"/>
      <c r="XE122" s="1"/>
      <c r="XF122" s="1"/>
      <c r="XG122" s="1"/>
      <c r="XH122" s="1"/>
      <c r="XI122" s="1"/>
      <c r="XJ122" s="1"/>
      <c r="XK122" s="1"/>
      <c r="XL122" s="1"/>
      <c r="XM122" s="1"/>
      <c r="XN122" s="1"/>
      <c r="XO122" s="1"/>
      <c r="XP122" s="1"/>
      <c r="XQ122" s="1"/>
      <c r="XR122" s="1"/>
      <c r="XS122" s="1"/>
      <c r="XT122" s="1"/>
      <c r="XU122" s="1"/>
      <c r="XV122" s="1"/>
      <c r="XW122" s="1"/>
      <c r="XX122" s="1"/>
      <c r="XY122" s="1"/>
      <c r="XZ122" s="1"/>
      <c r="YA122" s="1"/>
      <c r="YB122" s="1"/>
      <c r="YC122" s="1"/>
      <c r="YD122" s="1"/>
      <c r="YE122" s="1"/>
      <c r="YF122" s="1"/>
      <c r="YG122" s="1"/>
      <c r="YH122" s="1"/>
      <c r="YI122" s="1"/>
      <c r="YJ122" s="1"/>
      <c r="YK122" s="1"/>
      <c r="YL122" s="1"/>
      <c r="YM122" s="1"/>
      <c r="YN122" s="1"/>
      <c r="YO122" s="1"/>
      <c r="YP122" s="1"/>
      <c r="YQ122" s="1"/>
      <c r="YR122" s="1"/>
      <c r="YS122" s="1"/>
      <c r="YT122" s="1"/>
      <c r="YU122" s="1"/>
      <c r="YV122" s="1"/>
      <c r="YW122" s="1"/>
      <c r="YX122" s="1"/>
      <c r="YY122" s="1"/>
      <c r="YZ122" s="1"/>
      <c r="ZA122" s="1"/>
      <c r="ZB122" s="1"/>
      <c r="ZC122" s="1"/>
      <c r="ZD122" s="1"/>
      <c r="ZE122" s="1"/>
      <c r="ZF122" s="1"/>
      <c r="ZG122" s="1"/>
      <c r="ZH122" s="1"/>
      <c r="ZI122" s="1"/>
      <c r="ZJ122" s="1"/>
      <c r="ZK122" s="1"/>
      <c r="ZL122" s="1"/>
      <c r="ZM122" s="1"/>
      <c r="ZN122" s="1"/>
      <c r="ZO122" s="1"/>
      <c r="ZP122" s="1"/>
      <c r="ZQ122" s="1"/>
      <c r="ZR122" s="1"/>
      <c r="ZS122" s="1"/>
      <c r="ZT122" s="1"/>
      <c r="ZU122" s="1"/>
      <c r="ZV122" s="1"/>
      <c r="ZW122" s="1"/>
      <c r="ZX122" s="1"/>
      <c r="ZY122" s="1"/>
      <c r="ZZ122" s="1"/>
      <c r="AAA122" s="1"/>
      <c r="AAB122" s="1"/>
      <c r="AAC122" s="1"/>
      <c r="AAD122" s="1"/>
      <c r="AAE122" s="1"/>
      <c r="AAF122" s="1"/>
      <c r="AAG122" s="1"/>
      <c r="AAH122" s="1"/>
      <c r="AAI122" s="1"/>
      <c r="AAJ122" s="1"/>
      <c r="AAK122" s="1"/>
      <c r="AAL122" s="1"/>
      <c r="AAM122" s="1"/>
      <c r="AAN122" s="1"/>
      <c r="AAO122" s="1"/>
      <c r="AAP122" s="1"/>
      <c r="AAQ122" s="1"/>
      <c r="AAR122" s="1"/>
      <c r="AAS122" s="1"/>
      <c r="AAT122" s="1"/>
      <c r="AAU122" s="1"/>
      <c r="AAV122" s="1"/>
      <c r="AAW122" s="1"/>
      <c r="AAX122" s="1"/>
      <c r="AAY122" s="1"/>
      <c r="AAZ122" s="1"/>
      <c r="ABA122" s="1"/>
      <c r="ABB122" s="1"/>
      <c r="ABC122" s="1"/>
      <c r="ABD122" s="1"/>
      <c r="ABE122" s="1"/>
      <c r="ABF122" s="1"/>
      <c r="ABG122" s="1"/>
      <c r="ABH122" s="1"/>
      <c r="ABI122" s="1"/>
      <c r="ABJ122" s="1"/>
      <c r="ABK122" s="1"/>
      <c r="ABL122" s="1"/>
      <c r="ABM122" s="1"/>
      <c r="ABN122" s="1"/>
      <c r="ABO122" s="1"/>
      <c r="ABP122" s="1"/>
      <c r="ABQ122" s="1"/>
      <c r="ABR122" s="1"/>
      <c r="ABS122" s="1"/>
      <c r="ABT122" s="1"/>
      <c r="ABU122" s="1"/>
      <c r="ABV122" s="1"/>
      <c r="ABW122" s="1"/>
      <c r="ABX122" s="1"/>
      <c r="ABY122" s="1"/>
      <c r="ABZ122" s="1"/>
      <c r="ACA122" s="1"/>
      <c r="ACB122" s="1"/>
      <c r="ACC122" s="1"/>
      <c r="ACD122" s="1"/>
      <c r="ACE122" s="1"/>
      <c r="ACF122" s="1"/>
      <c r="ACG122" s="1"/>
      <c r="ACH122" s="1"/>
      <c r="ACI122" s="1"/>
      <c r="ACJ122" s="1"/>
      <c r="ACK122" s="1"/>
      <c r="ACL122" s="1"/>
      <c r="ACM122" s="1"/>
      <c r="ACN122" s="1"/>
      <c r="ACO122" s="1"/>
      <c r="ACP122" s="1"/>
      <c r="ACQ122" s="1"/>
      <c r="ACR122" s="1"/>
      <c r="ACS122" s="1"/>
      <c r="ACT122" s="1"/>
      <c r="ACU122" s="1"/>
      <c r="ACV122" s="1"/>
      <c r="ACW122" s="1"/>
      <c r="ACX122" s="1"/>
      <c r="ACY122" s="1"/>
      <c r="ACZ122" s="1"/>
      <c r="ADA122" s="1"/>
      <c r="ADB122" s="1"/>
      <c r="ADC122" s="1"/>
      <c r="ADD122" s="1"/>
      <c r="ADE122" s="1"/>
      <c r="ADF122" s="1"/>
      <c r="ADG122" s="1"/>
      <c r="ADH122" s="1"/>
      <c r="ADI122" s="1"/>
      <c r="ADJ122" s="1"/>
      <c r="ADK122" s="1"/>
      <c r="ADL122" s="1"/>
      <c r="ADM122" s="1"/>
      <c r="ADN122" s="1"/>
      <c r="ADO122" s="1"/>
      <c r="ADP122" s="1"/>
      <c r="ADQ122" s="1"/>
      <c r="ADR122" s="1"/>
      <c r="ADS122" s="1"/>
      <c r="ADT122" s="1"/>
      <c r="ADU122" s="1"/>
      <c r="ADV122" s="1"/>
      <c r="ADW122" s="1"/>
      <c r="ADX122" s="1"/>
      <c r="ADY122" s="1"/>
      <c r="ADZ122" s="1"/>
      <c r="AEA122" s="1"/>
      <c r="AEB122" s="1"/>
      <c r="AEC122" s="1"/>
      <c r="AED122" s="1"/>
      <c r="AEE122" s="1"/>
      <c r="AEF122" s="1"/>
      <c r="AEG122" s="1"/>
      <c r="AEH122" s="1"/>
      <c r="AEI122" s="1"/>
      <c r="AEJ122" s="1"/>
      <c r="AEK122" s="1"/>
      <c r="AEL122" s="1"/>
      <c r="AEM122" s="1"/>
      <c r="AEN122" s="1"/>
      <c r="AEO122" s="1"/>
      <c r="AEP122" s="1"/>
      <c r="AEQ122" s="1"/>
      <c r="AER122" s="1"/>
      <c r="AES122" s="1"/>
      <c r="AET122" s="1"/>
      <c r="AEU122" s="1"/>
      <c r="AEV122" s="1"/>
      <c r="AEW122" s="1"/>
      <c r="AEX122" s="1"/>
      <c r="AEY122" s="1"/>
      <c r="AEZ122" s="1"/>
      <c r="AFA122" s="1"/>
      <c r="AFB122" s="1"/>
      <c r="AFC122" s="1"/>
      <c r="AFD122" s="1"/>
      <c r="AFE122" s="1"/>
      <c r="AFF122" s="1"/>
      <c r="AFG122" s="1"/>
      <c r="AFH122" s="1"/>
      <c r="AFI122" s="1"/>
      <c r="AFJ122" s="1"/>
      <c r="AFK122" s="1"/>
      <c r="AFL122" s="1"/>
      <c r="AFM122" s="1"/>
      <c r="AFN122" s="1"/>
      <c r="AFO122" s="1"/>
      <c r="AFP122" s="1"/>
      <c r="AFQ122" s="1"/>
      <c r="AFR122" s="1"/>
      <c r="AFS122" s="1"/>
      <c r="AFT122" s="1"/>
      <c r="AFU122" s="1"/>
      <c r="AFV122" s="1"/>
      <c r="AFW122" s="1"/>
      <c r="AFX122" s="1"/>
      <c r="AFY122" s="1"/>
      <c r="AFZ122" s="1"/>
      <c r="AGA122" s="1"/>
      <c r="AGB122" s="1"/>
      <c r="AGC122" s="1"/>
      <c r="AGD122" s="1"/>
      <c r="AGE122" s="1"/>
      <c r="AGF122" s="1"/>
      <c r="AGG122" s="1"/>
      <c r="AGH122" s="1"/>
      <c r="AGI122" s="1"/>
      <c r="AGJ122" s="1"/>
      <c r="AGK122" s="1"/>
      <c r="AGL122" s="1"/>
      <c r="AGM122" s="1"/>
      <c r="AGN122" s="1"/>
      <c r="AGO122" s="1"/>
      <c r="AGP122" s="1"/>
      <c r="AGQ122" s="1"/>
      <c r="AGR122" s="1"/>
      <c r="AGS122" s="1"/>
      <c r="AGT122" s="1"/>
      <c r="AGU122" s="1"/>
      <c r="AGV122" s="1"/>
      <c r="AGW122" s="1"/>
      <c r="AGX122" s="1"/>
      <c r="AGY122" s="1"/>
      <c r="AGZ122" s="1"/>
      <c r="AHA122" s="1"/>
      <c r="AHB122" s="1"/>
      <c r="AHC122" s="1"/>
      <c r="AHD122" s="1"/>
      <c r="AHE122" s="1"/>
      <c r="AHF122" s="1"/>
      <c r="AHG122" s="1"/>
      <c r="AHH122" s="1"/>
      <c r="AHI122" s="1"/>
      <c r="AHJ122" s="1"/>
      <c r="AHK122" s="1"/>
      <c r="AHL122" s="1"/>
      <c r="AHM122" s="1"/>
      <c r="AHN122" s="1"/>
      <c r="AHO122" s="1"/>
      <c r="AHP122" s="1"/>
      <c r="AHQ122" s="1"/>
      <c r="AHR122" s="1"/>
      <c r="AHS122" s="1"/>
      <c r="AHT122" s="1"/>
      <c r="AHU122" s="1"/>
      <c r="AHV122" s="1"/>
      <c r="AHW122" s="1"/>
      <c r="AHX122" s="1"/>
      <c r="AHY122" s="1"/>
      <c r="AHZ122" s="1"/>
      <c r="AIA122" s="1"/>
      <c r="AIB122" s="1"/>
      <c r="AIC122" s="1"/>
      <c r="AID122" s="1"/>
      <c r="AIE122" s="1"/>
      <c r="AIF122" s="1"/>
      <c r="AIG122" s="1"/>
      <c r="AIH122" s="1"/>
      <c r="AII122" s="1"/>
      <c r="AIJ122" s="1"/>
      <c r="AIK122" s="1"/>
      <c r="AIL122" s="1"/>
      <c r="AIM122" s="1"/>
      <c r="AIN122" s="1"/>
      <c r="AIO122" s="1"/>
      <c r="AIP122" s="1"/>
      <c r="AIQ122" s="1"/>
      <c r="AIR122" s="1"/>
      <c r="AIS122" s="1"/>
      <c r="AIT122" s="1"/>
      <c r="AIU122" s="1"/>
      <c r="AIV122" s="1"/>
      <c r="AIW122" s="1"/>
      <c r="AIX122" s="1"/>
      <c r="AIY122" s="1"/>
      <c r="AIZ122" s="1"/>
      <c r="AJA122" s="1"/>
      <c r="AJB122" s="1"/>
      <c r="AJC122" s="1"/>
      <c r="AJD122" s="1"/>
      <c r="AJE122" s="1"/>
      <c r="AJF122" s="1"/>
      <c r="AJG122" s="1"/>
      <c r="AJH122" s="1"/>
      <c r="AJI122" s="1"/>
      <c r="AJJ122" s="1"/>
      <c r="AJK122" s="1"/>
      <c r="AJL122" s="1"/>
      <c r="AJM122" s="1"/>
      <c r="AJN122" s="1"/>
      <c r="AJO122" s="1"/>
      <c r="AJP122" s="1"/>
      <c r="AJQ122" s="1"/>
      <c r="AJR122" s="1"/>
      <c r="AJS122" s="1"/>
      <c r="AJT122" s="1"/>
      <c r="AJU122" s="1"/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</row>
    <row r="123" spans="1:100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</row>
    <row r="124" spans="1:1001" ht="1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  <c r="SF124" s="1"/>
      <c r="SG124" s="1"/>
      <c r="SH124" s="1"/>
      <c r="SI124" s="1"/>
      <c r="SJ124" s="1"/>
      <c r="SK124" s="1"/>
      <c r="SL124" s="1"/>
      <c r="SM124" s="1"/>
      <c r="SN124" s="1"/>
      <c r="SO124" s="1"/>
      <c r="SP124" s="1"/>
      <c r="SQ124" s="1"/>
      <c r="SR124" s="1"/>
      <c r="SS124" s="1"/>
      <c r="ST124" s="1"/>
      <c r="SU124" s="1"/>
      <c r="SV124" s="1"/>
      <c r="SW124" s="1"/>
      <c r="SX124" s="1"/>
      <c r="SY124" s="1"/>
      <c r="SZ124" s="1"/>
      <c r="TA124" s="1"/>
      <c r="TB124" s="1"/>
      <c r="TC124" s="1"/>
      <c r="TD124" s="1"/>
      <c r="TE124" s="1"/>
      <c r="TF124" s="1"/>
      <c r="TG124" s="1"/>
      <c r="TH124" s="1"/>
      <c r="TI124" s="1"/>
      <c r="TJ124" s="1"/>
      <c r="TK124" s="1"/>
      <c r="TL124" s="1"/>
      <c r="TM124" s="1"/>
      <c r="TN124" s="1"/>
      <c r="TO124" s="1"/>
      <c r="TP124" s="1"/>
      <c r="TQ124" s="1"/>
      <c r="TR124" s="1"/>
      <c r="TS124" s="1"/>
      <c r="TT124" s="1"/>
      <c r="TU124" s="1"/>
      <c r="TV124" s="1"/>
      <c r="TW124" s="1"/>
      <c r="TX124" s="1"/>
      <c r="TY124" s="1"/>
      <c r="TZ124" s="1"/>
      <c r="UA124" s="1"/>
      <c r="UB124" s="1"/>
      <c r="UC124" s="1"/>
      <c r="UD124" s="1"/>
      <c r="UE124" s="1"/>
      <c r="UF124" s="1"/>
      <c r="UG124" s="1"/>
      <c r="UH124" s="1"/>
      <c r="UI124" s="1"/>
      <c r="UJ124" s="1"/>
      <c r="UK124" s="1"/>
      <c r="UL124" s="1"/>
      <c r="UM124" s="1"/>
      <c r="UN124" s="1"/>
      <c r="UO124" s="1"/>
      <c r="UP124" s="1"/>
      <c r="UQ124" s="1"/>
      <c r="UR124" s="1"/>
      <c r="US124" s="1"/>
      <c r="UT124" s="1"/>
      <c r="UU124" s="1"/>
      <c r="UV124" s="1"/>
      <c r="UW124" s="1"/>
      <c r="UX124" s="1"/>
      <c r="UY124" s="1"/>
      <c r="UZ124" s="1"/>
      <c r="VA124" s="1"/>
      <c r="VB124" s="1"/>
      <c r="VC124" s="1"/>
      <c r="VD124" s="1"/>
      <c r="VE124" s="1"/>
      <c r="VF124" s="1"/>
      <c r="VG124" s="1"/>
      <c r="VH124" s="1"/>
      <c r="VI124" s="1"/>
      <c r="VJ124" s="1"/>
      <c r="VK124" s="1"/>
      <c r="VL124" s="1"/>
      <c r="VM124" s="1"/>
      <c r="VN124" s="1"/>
      <c r="VO124" s="1"/>
      <c r="VP124" s="1"/>
      <c r="VQ124" s="1"/>
      <c r="VR124" s="1"/>
      <c r="VS124" s="1"/>
      <c r="VT124" s="1"/>
      <c r="VU124" s="1"/>
      <c r="VV124" s="1"/>
      <c r="VW124" s="1"/>
      <c r="VX124" s="1"/>
      <c r="VY124" s="1"/>
      <c r="VZ124" s="1"/>
      <c r="WA124" s="1"/>
      <c r="WB124" s="1"/>
      <c r="WC124" s="1"/>
      <c r="WD124" s="1"/>
      <c r="WE124" s="1"/>
      <c r="WF124" s="1"/>
      <c r="WG124" s="1"/>
      <c r="WH124" s="1"/>
      <c r="WI124" s="1"/>
      <c r="WJ124" s="1"/>
      <c r="WK124" s="1"/>
      <c r="WL124" s="1"/>
      <c r="WM124" s="1"/>
      <c r="WN124" s="1"/>
      <c r="WO124" s="1"/>
      <c r="WP124" s="1"/>
      <c r="WQ124" s="1"/>
      <c r="WR124" s="1"/>
      <c r="WS124" s="1"/>
      <c r="WT124" s="1"/>
      <c r="WU124" s="1"/>
      <c r="WV124" s="1"/>
      <c r="WW124" s="1"/>
      <c r="WX124" s="1"/>
      <c r="WY124" s="1"/>
      <c r="WZ124" s="1"/>
      <c r="XA124" s="1"/>
      <c r="XB124" s="1"/>
      <c r="XC124" s="1"/>
      <c r="XD124" s="1"/>
      <c r="XE124" s="1"/>
      <c r="XF124" s="1"/>
      <c r="XG124" s="1"/>
      <c r="XH124" s="1"/>
      <c r="XI124" s="1"/>
      <c r="XJ124" s="1"/>
      <c r="XK124" s="1"/>
      <c r="XL124" s="1"/>
      <c r="XM124" s="1"/>
      <c r="XN124" s="1"/>
      <c r="XO124" s="1"/>
      <c r="XP124" s="1"/>
      <c r="XQ124" s="1"/>
      <c r="XR124" s="1"/>
      <c r="XS124" s="1"/>
      <c r="XT124" s="1"/>
      <c r="XU124" s="1"/>
      <c r="XV124" s="1"/>
      <c r="XW124" s="1"/>
      <c r="XX124" s="1"/>
      <c r="XY124" s="1"/>
      <c r="XZ124" s="1"/>
      <c r="YA124" s="1"/>
      <c r="YB124" s="1"/>
      <c r="YC124" s="1"/>
      <c r="YD124" s="1"/>
      <c r="YE124" s="1"/>
      <c r="YF124" s="1"/>
      <c r="YG124" s="1"/>
      <c r="YH124" s="1"/>
      <c r="YI124" s="1"/>
      <c r="YJ124" s="1"/>
      <c r="YK124" s="1"/>
      <c r="YL124" s="1"/>
      <c r="YM124" s="1"/>
      <c r="YN124" s="1"/>
      <c r="YO124" s="1"/>
      <c r="YP124" s="1"/>
      <c r="YQ124" s="1"/>
      <c r="YR124" s="1"/>
      <c r="YS124" s="1"/>
      <c r="YT124" s="1"/>
      <c r="YU124" s="1"/>
      <c r="YV124" s="1"/>
      <c r="YW124" s="1"/>
      <c r="YX124" s="1"/>
      <c r="YY124" s="1"/>
      <c r="YZ124" s="1"/>
      <c r="ZA124" s="1"/>
      <c r="ZB124" s="1"/>
      <c r="ZC124" s="1"/>
      <c r="ZD124" s="1"/>
      <c r="ZE124" s="1"/>
      <c r="ZF124" s="1"/>
      <c r="ZG124" s="1"/>
      <c r="ZH124" s="1"/>
      <c r="ZI124" s="1"/>
      <c r="ZJ124" s="1"/>
      <c r="ZK124" s="1"/>
      <c r="ZL124" s="1"/>
      <c r="ZM124" s="1"/>
      <c r="ZN124" s="1"/>
      <c r="ZO124" s="1"/>
      <c r="ZP124" s="1"/>
      <c r="ZQ124" s="1"/>
      <c r="ZR124" s="1"/>
      <c r="ZS124" s="1"/>
      <c r="ZT124" s="1"/>
      <c r="ZU124" s="1"/>
      <c r="ZV124" s="1"/>
      <c r="ZW124" s="1"/>
      <c r="ZX124" s="1"/>
      <c r="ZY124" s="1"/>
      <c r="ZZ124" s="1"/>
      <c r="AAA124" s="1"/>
      <c r="AAB124" s="1"/>
      <c r="AAC124" s="1"/>
      <c r="AAD124" s="1"/>
      <c r="AAE124" s="1"/>
      <c r="AAF124" s="1"/>
      <c r="AAG124" s="1"/>
      <c r="AAH124" s="1"/>
      <c r="AAI124" s="1"/>
      <c r="AAJ124" s="1"/>
      <c r="AAK124" s="1"/>
      <c r="AAL124" s="1"/>
      <c r="AAM124" s="1"/>
      <c r="AAN124" s="1"/>
      <c r="AAO124" s="1"/>
      <c r="AAP124" s="1"/>
      <c r="AAQ124" s="1"/>
      <c r="AAR124" s="1"/>
      <c r="AAS124" s="1"/>
      <c r="AAT124" s="1"/>
      <c r="AAU124" s="1"/>
      <c r="AAV124" s="1"/>
      <c r="AAW124" s="1"/>
      <c r="AAX124" s="1"/>
      <c r="AAY124" s="1"/>
      <c r="AAZ124" s="1"/>
      <c r="ABA124" s="1"/>
      <c r="ABB124" s="1"/>
      <c r="ABC124" s="1"/>
      <c r="ABD124" s="1"/>
      <c r="ABE124" s="1"/>
      <c r="ABF124" s="1"/>
      <c r="ABG124" s="1"/>
      <c r="ABH124" s="1"/>
      <c r="ABI124" s="1"/>
      <c r="ABJ124" s="1"/>
      <c r="ABK124" s="1"/>
      <c r="ABL124" s="1"/>
      <c r="ABM124" s="1"/>
      <c r="ABN124" s="1"/>
      <c r="ABO124" s="1"/>
      <c r="ABP124" s="1"/>
      <c r="ABQ124" s="1"/>
      <c r="ABR124" s="1"/>
      <c r="ABS124" s="1"/>
      <c r="ABT124" s="1"/>
      <c r="ABU124" s="1"/>
      <c r="ABV124" s="1"/>
      <c r="ABW124" s="1"/>
      <c r="ABX124" s="1"/>
      <c r="ABY124" s="1"/>
      <c r="ABZ124" s="1"/>
      <c r="ACA124" s="1"/>
      <c r="ACB124" s="1"/>
      <c r="ACC124" s="1"/>
      <c r="ACD124" s="1"/>
      <c r="ACE124" s="1"/>
      <c r="ACF124" s="1"/>
      <c r="ACG124" s="1"/>
      <c r="ACH124" s="1"/>
      <c r="ACI124" s="1"/>
      <c r="ACJ124" s="1"/>
      <c r="ACK124" s="1"/>
      <c r="ACL124" s="1"/>
      <c r="ACM124" s="1"/>
      <c r="ACN124" s="1"/>
      <c r="ACO124" s="1"/>
      <c r="ACP124" s="1"/>
      <c r="ACQ124" s="1"/>
      <c r="ACR124" s="1"/>
      <c r="ACS124" s="1"/>
      <c r="ACT124" s="1"/>
      <c r="ACU124" s="1"/>
      <c r="ACV124" s="1"/>
      <c r="ACW124" s="1"/>
      <c r="ACX124" s="1"/>
      <c r="ACY124" s="1"/>
      <c r="ACZ124" s="1"/>
      <c r="ADA124" s="1"/>
      <c r="ADB124" s="1"/>
      <c r="ADC124" s="1"/>
      <c r="ADD124" s="1"/>
      <c r="ADE124" s="1"/>
      <c r="ADF124" s="1"/>
      <c r="ADG124" s="1"/>
      <c r="ADH124" s="1"/>
      <c r="ADI124" s="1"/>
      <c r="ADJ124" s="1"/>
      <c r="ADK124" s="1"/>
      <c r="ADL124" s="1"/>
      <c r="ADM124" s="1"/>
      <c r="ADN124" s="1"/>
      <c r="ADO124" s="1"/>
      <c r="ADP124" s="1"/>
      <c r="ADQ124" s="1"/>
      <c r="ADR124" s="1"/>
      <c r="ADS124" s="1"/>
      <c r="ADT124" s="1"/>
      <c r="ADU124" s="1"/>
      <c r="ADV124" s="1"/>
      <c r="ADW124" s="1"/>
      <c r="ADX124" s="1"/>
      <c r="ADY124" s="1"/>
      <c r="ADZ124" s="1"/>
      <c r="AEA124" s="1"/>
      <c r="AEB124" s="1"/>
      <c r="AEC124" s="1"/>
      <c r="AED124" s="1"/>
      <c r="AEE124" s="1"/>
      <c r="AEF124" s="1"/>
      <c r="AEG124" s="1"/>
      <c r="AEH124" s="1"/>
      <c r="AEI124" s="1"/>
      <c r="AEJ124" s="1"/>
      <c r="AEK124" s="1"/>
      <c r="AEL124" s="1"/>
      <c r="AEM124" s="1"/>
      <c r="AEN124" s="1"/>
      <c r="AEO124" s="1"/>
      <c r="AEP124" s="1"/>
      <c r="AEQ124" s="1"/>
      <c r="AER124" s="1"/>
      <c r="AES124" s="1"/>
      <c r="AET124" s="1"/>
      <c r="AEU124" s="1"/>
      <c r="AEV124" s="1"/>
      <c r="AEW124" s="1"/>
      <c r="AEX124" s="1"/>
      <c r="AEY124" s="1"/>
      <c r="AEZ124" s="1"/>
      <c r="AFA124" s="1"/>
      <c r="AFB124" s="1"/>
      <c r="AFC124" s="1"/>
      <c r="AFD124" s="1"/>
      <c r="AFE124" s="1"/>
      <c r="AFF124" s="1"/>
      <c r="AFG124" s="1"/>
      <c r="AFH124" s="1"/>
      <c r="AFI124" s="1"/>
      <c r="AFJ124" s="1"/>
      <c r="AFK124" s="1"/>
      <c r="AFL124" s="1"/>
      <c r="AFM124" s="1"/>
      <c r="AFN124" s="1"/>
      <c r="AFO124" s="1"/>
      <c r="AFP124" s="1"/>
      <c r="AFQ124" s="1"/>
      <c r="AFR124" s="1"/>
      <c r="AFS124" s="1"/>
      <c r="AFT124" s="1"/>
      <c r="AFU124" s="1"/>
      <c r="AFV124" s="1"/>
      <c r="AFW124" s="1"/>
      <c r="AFX124" s="1"/>
      <c r="AFY124" s="1"/>
      <c r="AFZ124" s="1"/>
      <c r="AGA124" s="1"/>
      <c r="AGB124" s="1"/>
      <c r="AGC124" s="1"/>
      <c r="AGD124" s="1"/>
      <c r="AGE124" s="1"/>
      <c r="AGF124" s="1"/>
      <c r="AGG124" s="1"/>
      <c r="AGH124" s="1"/>
      <c r="AGI124" s="1"/>
      <c r="AGJ124" s="1"/>
      <c r="AGK124" s="1"/>
      <c r="AGL124" s="1"/>
      <c r="AGM124" s="1"/>
      <c r="AGN124" s="1"/>
      <c r="AGO124" s="1"/>
      <c r="AGP124" s="1"/>
      <c r="AGQ124" s="1"/>
      <c r="AGR124" s="1"/>
      <c r="AGS124" s="1"/>
      <c r="AGT124" s="1"/>
      <c r="AGU124" s="1"/>
      <c r="AGV124" s="1"/>
      <c r="AGW124" s="1"/>
      <c r="AGX124" s="1"/>
      <c r="AGY124" s="1"/>
      <c r="AGZ124" s="1"/>
      <c r="AHA124" s="1"/>
      <c r="AHB124" s="1"/>
      <c r="AHC124" s="1"/>
      <c r="AHD124" s="1"/>
      <c r="AHE124" s="1"/>
      <c r="AHF124" s="1"/>
      <c r="AHG124" s="1"/>
      <c r="AHH124" s="1"/>
      <c r="AHI124" s="1"/>
      <c r="AHJ124" s="1"/>
      <c r="AHK124" s="1"/>
      <c r="AHL124" s="1"/>
      <c r="AHM124" s="1"/>
      <c r="AHN124" s="1"/>
      <c r="AHO124" s="1"/>
      <c r="AHP124" s="1"/>
      <c r="AHQ124" s="1"/>
      <c r="AHR124" s="1"/>
      <c r="AHS124" s="1"/>
      <c r="AHT124" s="1"/>
      <c r="AHU124" s="1"/>
      <c r="AHV124" s="1"/>
      <c r="AHW124" s="1"/>
      <c r="AHX124" s="1"/>
      <c r="AHY124" s="1"/>
      <c r="AHZ124" s="1"/>
      <c r="AIA124" s="1"/>
      <c r="AIB124" s="1"/>
      <c r="AIC124" s="1"/>
      <c r="AID124" s="1"/>
      <c r="AIE124" s="1"/>
      <c r="AIF124" s="1"/>
      <c r="AIG124" s="1"/>
      <c r="AIH124" s="1"/>
      <c r="AII124" s="1"/>
      <c r="AIJ124" s="1"/>
      <c r="AIK124" s="1"/>
      <c r="AIL124" s="1"/>
      <c r="AIM124" s="1"/>
      <c r="AIN124" s="1"/>
      <c r="AIO124" s="1"/>
      <c r="AIP124" s="1"/>
      <c r="AIQ124" s="1"/>
      <c r="AIR124" s="1"/>
      <c r="AIS124" s="1"/>
      <c r="AIT124" s="1"/>
      <c r="AIU124" s="1"/>
      <c r="AIV124" s="1"/>
      <c r="AIW124" s="1"/>
      <c r="AIX124" s="1"/>
      <c r="AIY124" s="1"/>
      <c r="AIZ124" s="1"/>
      <c r="AJA124" s="1"/>
      <c r="AJB124" s="1"/>
      <c r="AJC124" s="1"/>
      <c r="AJD124" s="1"/>
      <c r="AJE124" s="1"/>
      <c r="AJF124" s="1"/>
      <c r="AJG124" s="1"/>
      <c r="AJH124" s="1"/>
      <c r="AJI124" s="1"/>
      <c r="AJJ124" s="1"/>
      <c r="AJK124" s="1"/>
      <c r="AJL124" s="1"/>
      <c r="AJM124" s="1"/>
      <c r="AJN124" s="1"/>
      <c r="AJO124" s="1"/>
      <c r="AJP124" s="1"/>
      <c r="AJQ124" s="1"/>
      <c r="AJR124" s="1"/>
      <c r="AJS124" s="1"/>
      <c r="AJT124" s="1"/>
      <c r="AJU124" s="1"/>
      <c r="AJV124" s="1"/>
      <c r="AJW124" s="1"/>
      <c r="AJX124" s="1"/>
      <c r="AJY124" s="1"/>
      <c r="AJZ124" s="1"/>
      <c r="AKA124" s="1"/>
      <c r="AKB124" s="1"/>
      <c r="AKC124" s="1"/>
      <c r="AKD124" s="1"/>
      <c r="AKE124" s="1"/>
      <c r="AKF124" s="1"/>
      <c r="AKG124" s="1"/>
      <c r="AKH124" s="1"/>
      <c r="AKI124" s="1"/>
      <c r="AKJ124" s="1"/>
      <c r="AKK124" s="1"/>
      <c r="AKL124" s="1"/>
      <c r="AKM124" s="1"/>
      <c r="AKN124" s="1"/>
      <c r="AKO124" s="1"/>
      <c r="AKP124" s="1"/>
      <c r="AKQ124" s="1"/>
      <c r="AKR124" s="1"/>
      <c r="AKS124" s="1"/>
      <c r="AKT124" s="1"/>
      <c r="AKU124" s="1"/>
      <c r="AKV124" s="1"/>
      <c r="AKW124" s="1"/>
      <c r="AKX124" s="1"/>
      <c r="AKY124" s="1"/>
      <c r="AKZ124" s="1"/>
      <c r="ALA124" s="1"/>
      <c r="ALB124" s="1"/>
      <c r="ALC124" s="1"/>
      <c r="ALD124" s="1"/>
      <c r="ALE124" s="1"/>
      <c r="ALF124" s="1"/>
      <c r="ALG124" s="1"/>
      <c r="ALH124" s="1"/>
      <c r="ALI124" s="1"/>
      <c r="ALJ124" s="1"/>
      <c r="ALK124" s="1"/>
      <c r="ALL124" s="1"/>
      <c r="ALM124" s="1"/>
    </row>
    <row r="125" spans="1:100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  <c r="VK125" s="1"/>
      <c r="VL125" s="1"/>
      <c r="VM125" s="1"/>
      <c r="VN125" s="1"/>
      <c r="VO125" s="1"/>
      <c r="VP125" s="1"/>
      <c r="VQ125" s="1"/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/>
      <c r="ADK125" s="1"/>
      <c r="ADL125" s="1"/>
      <c r="ADM125" s="1"/>
      <c r="ADN125" s="1"/>
      <c r="ADO125" s="1"/>
      <c r="ADP125" s="1"/>
      <c r="ADQ125" s="1"/>
      <c r="ADR125" s="1"/>
      <c r="ADS125" s="1"/>
      <c r="ADT125" s="1"/>
      <c r="ADU125" s="1"/>
      <c r="ADV125" s="1"/>
      <c r="ADW125" s="1"/>
      <c r="ADX125" s="1"/>
      <c r="ADY125" s="1"/>
      <c r="ADZ125" s="1"/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</row>
    <row r="126" spans="1:100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  <c r="VK126" s="1"/>
      <c r="VL126" s="1"/>
      <c r="VM126" s="1"/>
      <c r="VN126" s="1"/>
      <c r="VO126" s="1"/>
      <c r="VP126" s="1"/>
      <c r="VQ126" s="1"/>
      <c r="VR126" s="1"/>
      <c r="VS126" s="1"/>
      <c r="VT126" s="1"/>
      <c r="VU126" s="1"/>
      <c r="VV126" s="1"/>
      <c r="VW126" s="1"/>
      <c r="VX126" s="1"/>
      <c r="VY126" s="1"/>
      <c r="VZ126" s="1"/>
      <c r="WA126" s="1"/>
      <c r="WB126" s="1"/>
      <c r="WC126" s="1"/>
      <c r="WD126" s="1"/>
      <c r="WE126" s="1"/>
      <c r="WF126" s="1"/>
      <c r="WG126" s="1"/>
      <c r="WH126" s="1"/>
      <c r="WI126" s="1"/>
      <c r="WJ126" s="1"/>
      <c r="WK126" s="1"/>
      <c r="WL126" s="1"/>
      <c r="WM126" s="1"/>
      <c r="WN126" s="1"/>
      <c r="WO126" s="1"/>
      <c r="WP126" s="1"/>
      <c r="WQ126" s="1"/>
      <c r="WR126" s="1"/>
      <c r="WS126" s="1"/>
      <c r="WT126" s="1"/>
      <c r="WU126" s="1"/>
      <c r="WV126" s="1"/>
      <c r="WW126" s="1"/>
      <c r="WX126" s="1"/>
      <c r="WY126" s="1"/>
      <c r="WZ126" s="1"/>
      <c r="XA126" s="1"/>
      <c r="XB126" s="1"/>
      <c r="XC126" s="1"/>
      <c r="XD126" s="1"/>
      <c r="XE126" s="1"/>
      <c r="XF126" s="1"/>
      <c r="XG126" s="1"/>
      <c r="XH126" s="1"/>
      <c r="XI126" s="1"/>
      <c r="XJ126" s="1"/>
      <c r="XK126" s="1"/>
      <c r="XL126" s="1"/>
      <c r="XM126" s="1"/>
      <c r="XN126" s="1"/>
      <c r="XO126" s="1"/>
      <c r="XP126" s="1"/>
      <c r="XQ126" s="1"/>
      <c r="XR126" s="1"/>
      <c r="XS126" s="1"/>
      <c r="XT126" s="1"/>
      <c r="XU126" s="1"/>
      <c r="XV126" s="1"/>
      <c r="XW126" s="1"/>
      <c r="XX126" s="1"/>
      <c r="XY126" s="1"/>
      <c r="XZ126" s="1"/>
      <c r="YA126" s="1"/>
      <c r="YB126" s="1"/>
      <c r="YC126" s="1"/>
      <c r="YD126" s="1"/>
      <c r="YE126" s="1"/>
      <c r="YF126" s="1"/>
      <c r="YG126" s="1"/>
      <c r="YH126" s="1"/>
      <c r="YI126" s="1"/>
      <c r="YJ126" s="1"/>
      <c r="YK126" s="1"/>
      <c r="YL126" s="1"/>
      <c r="YM126" s="1"/>
      <c r="YN126" s="1"/>
      <c r="YO126" s="1"/>
      <c r="YP126" s="1"/>
      <c r="YQ126" s="1"/>
      <c r="YR126" s="1"/>
      <c r="YS126" s="1"/>
      <c r="YT126" s="1"/>
      <c r="YU126" s="1"/>
      <c r="YV126" s="1"/>
      <c r="YW126" s="1"/>
      <c r="YX126" s="1"/>
      <c r="YY126" s="1"/>
      <c r="YZ126" s="1"/>
      <c r="ZA126" s="1"/>
      <c r="ZB126" s="1"/>
      <c r="ZC126" s="1"/>
      <c r="ZD126" s="1"/>
      <c r="ZE126" s="1"/>
      <c r="ZF126" s="1"/>
      <c r="ZG126" s="1"/>
      <c r="ZH126" s="1"/>
      <c r="ZI126" s="1"/>
      <c r="ZJ126" s="1"/>
      <c r="ZK126" s="1"/>
      <c r="ZL126" s="1"/>
      <c r="ZM126" s="1"/>
      <c r="ZN126" s="1"/>
      <c r="ZO126" s="1"/>
      <c r="ZP126" s="1"/>
      <c r="ZQ126" s="1"/>
      <c r="ZR126" s="1"/>
      <c r="ZS126" s="1"/>
      <c r="ZT126" s="1"/>
      <c r="ZU126" s="1"/>
      <c r="ZV126" s="1"/>
      <c r="ZW126" s="1"/>
      <c r="ZX126" s="1"/>
      <c r="ZY126" s="1"/>
      <c r="ZZ126" s="1"/>
      <c r="AAA126" s="1"/>
      <c r="AAB126" s="1"/>
      <c r="AAC126" s="1"/>
      <c r="AAD126" s="1"/>
      <c r="AAE126" s="1"/>
      <c r="AAF126" s="1"/>
      <c r="AAG126" s="1"/>
      <c r="AAH126" s="1"/>
      <c r="AAI126" s="1"/>
      <c r="AAJ126" s="1"/>
      <c r="AAK126" s="1"/>
      <c r="AAL126" s="1"/>
      <c r="AAM126" s="1"/>
      <c r="AAN126" s="1"/>
      <c r="AAO126" s="1"/>
      <c r="AAP126" s="1"/>
      <c r="AAQ126" s="1"/>
      <c r="AAR126" s="1"/>
      <c r="AAS126" s="1"/>
      <c r="AAT126" s="1"/>
      <c r="AAU126" s="1"/>
      <c r="AAV126" s="1"/>
      <c r="AAW126" s="1"/>
      <c r="AAX126" s="1"/>
      <c r="AAY126" s="1"/>
      <c r="AAZ126" s="1"/>
      <c r="ABA126" s="1"/>
      <c r="ABB126" s="1"/>
      <c r="ABC126" s="1"/>
      <c r="ABD126" s="1"/>
      <c r="ABE126" s="1"/>
      <c r="ABF126" s="1"/>
      <c r="ABG126" s="1"/>
      <c r="ABH126" s="1"/>
      <c r="ABI126" s="1"/>
      <c r="ABJ126" s="1"/>
      <c r="ABK126" s="1"/>
      <c r="ABL126" s="1"/>
      <c r="ABM126" s="1"/>
      <c r="ABN126" s="1"/>
      <c r="ABO126" s="1"/>
      <c r="ABP126" s="1"/>
      <c r="ABQ126" s="1"/>
      <c r="ABR126" s="1"/>
      <c r="ABS126" s="1"/>
      <c r="ABT126" s="1"/>
      <c r="ABU126" s="1"/>
      <c r="ABV126" s="1"/>
      <c r="ABW126" s="1"/>
      <c r="ABX126" s="1"/>
      <c r="ABY126" s="1"/>
      <c r="ABZ126" s="1"/>
      <c r="ACA126" s="1"/>
      <c r="ACB126" s="1"/>
      <c r="ACC126" s="1"/>
      <c r="ACD126" s="1"/>
      <c r="ACE126" s="1"/>
      <c r="ACF126" s="1"/>
      <c r="ACG126" s="1"/>
      <c r="ACH126" s="1"/>
      <c r="ACI126" s="1"/>
      <c r="ACJ126" s="1"/>
      <c r="ACK126" s="1"/>
      <c r="ACL126" s="1"/>
      <c r="ACM126" s="1"/>
      <c r="ACN126" s="1"/>
      <c r="ACO126" s="1"/>
      <c r="ACP126" s="1"/>
      <c r="ACQ126" s="1"/>
      <c r="ACR126" s="1"/>
      <c r="ACS126" s="1"/>
      <c r="ACT126" s="1"/>
      <c r="ACU126" s="1"/>
      <c r="ACV126" s="1"/>
      <c r="ACW126" s="1"/>
      <c r="ACX126" s="1"/>
      <c r="ACY126" s="1"/>
      <c r="ACZ126" s="1"/>
      <c r="ADA126" s="1"/>
      <c r="ADB126" s="1"/>
      <c r="ADC126" s="1"/>
      <c r="ADD126" s="1"/>
      <c r="ADE126" s="1"/>
      <c r="ADF126" s="1"/>
      <c r="ADG126" s="1"/>
      <c r="ADH126" s="1"/>
      <c r="ADI126" s="1"/>
      <c r="ADJ126" s="1"/>
      <c r="ADK126" s="1"/>
      <c r="ADL126" s="1"/>
      <c r="ADM126" s="1"/>
      <c r="ADN126" s="1"/>
      <c r="ADO126" s="1"/>
      <c r="ADP126" s="1"/>
      <c r="ADQ126" s="1"/>
      <c r="ADR126" s="1"/>
      <c r="ADS126" s="1"/>
      <c r="ADT126" s="1"/>
      <c r="ADU126" s="1"/>
      <c r="ADV126" s="1"/>
      <c r="ADW126" s="1"/>
      <c r="ADX126" s="1"/>
      <c r="ADY126" s="1"/>
      <c r="ADZ126" s="1"/>
      <c r="AEA126" s="1"/>
      <c r="AEB126" s="1"/>
      <c r="AEC126" s="1"/>
      <c r="AED126" s="1"/>
      <c r="AEE126" s="1"/>
      <c r="AEF126" s="1"/>
      <c r="AEG126" s="1"/>
      <c r="AEH126" s="1"/>
      <c r="AEI126" s="1"/>
      <c r="AEJ126" s="1"/>
      <c r="AEK126" s="1"/>
      <c r="AEL126" s="1"/>
      <c r="AEM126" s="1"/>
      <c r="AEN126" s="1"/>
      <c r="AEO126" s="1"/>
      <c r="AEP126" s="1"/>
      <c r="AEQ126" s="1"/>
      <c r="AER126" s="1"/>
      <c r="AES126" s="1"/>
      <c r="AET126" s="1"/>
      <c r="AEU126" s="1"/>
      <c r="AEV126" s="1"/>
      <c r="AEW126" s="1"/>
      <c r="AEX126" s="1"/>
      <c r="AEY126" s="1"/>
      <c r="AEZ126" s="1"/>
      <c r="AFA126" s="1"/>
      <c r="AFB126" s="1"/>
      <c r="AFC126" s="1"/>
      <c r="AFD126" s="1"/>
      <c r="AFE126" s="1"/>
      <c r="AFF126" s="1"/>
      <c r="AFG126" s="1"/>
      <c r="AFH126" s="1"/>
      <c r="AFI126" s="1"/>
      <c r="AFJ126" s="1"/>
      <c r="AFK126" s="1"/>
      <c r="AFL126" s="1"/>
      <c r="AFM126" s="1"/>
      <c r="AFN126" s="1"/>
      <c r="AFO126" s="1"/>
      <c r="AFP126" s="1"/>
      <c r="AFQ126" s="1"/>
      <c r="AFR126" s="1"/>
      <c r="AFS126" s="1"/>
      <c r="AFT126" s="1"/>
      <c r="AFU126" s="1"/>
      <c r="AFV126" s="1"/>
      <c r="AFW126" s="1"/>
      <c r="AFX126" s="1"/>
      <c r="AFY126" s="1"/>
      <c r="AFZ126" s="1"/>
      <c r="AGA126" s="1"/>
      <c r="AGB126" s="1"/>
      <c r="AGC126" s="1"/>
      <c r="AGD126" s="1"/>
      <c r="AGE126" s="1"/>
      <c r="AGF126" s="1"/>
      <c r="AGG126" s="1"/>
      <c r="AGH126" s="1"/>
      <c r="AGI126" s="1"/>
      <c r="AGJ126" s="1"/>
      <c r="AGK126" s="1"/>
      <c r="AGL126" s="1"/>
      <c r="AGM126" s="1"/>
      <c r="AGN126" s="1"/>
      <c r="AGO126" s="1"/>
      <c r="AGP126" s="1"/>
      <c r="AGQ126" s="1"/>
      <c r="AGR126" s="1"/>
      <c r="AGS126" s="1"/>
      <c r="AGT126" s="1"/>
      <c r="AGU126" s="1"/>
      <c r="AGV126" s="1"/>
      <c r="AGW126" s="1"/>
      <c r="AGX126" s="1"/>
      <c r="AGY126" s="1"/>
      <c r="AGZ126" s="1"/>
      <c r="AHA126" s="1"/>
      <c r="AHB126" s="1"/>
      <c r="AHC126" s="1"/>
      <c r="AHD126" s="1"/>
      <c r="AHE126" s="1"/>
      <c r="AHF126" s="1"/>
      <c r="AHG126" s="1"/>
      <c r="AHH126" s="1"/>
      <c r="AHI126" s="1"/>
      <c r="AHJ126" s="1"/>
      <c r="AHK126" s="1"/>
      <c r="AHL126" s="1"/>
      <c r="AHM126" s="1"/>
      <c r="AHN126" s="1"/>
      <c r="AHO126" s="1"/>
      <c r="AHP126" s="1"/>
      <c r="AHQ126" s="1"/>
      <c r="AHR126" s="1"/>
      <c r="AHS126" s="1"/>
      <c r="AHT126" s="1"/>
      <c r="AHU126" s="1"/>
      <c r="AHV126" s="1"/>
      <c r="AHW126" s="1"/>
      <c r="AHX126" s="1"/>
      <c r="AHY126" s="1"/>
      <c r="AHZ126" s="1"/>
      <c r="AIA126" s="1"/>
      <c r="AIB126" s="1"/>
      <c r="AIC126" s="1"/>
      <c r="AID126" s="1"/>
      <c r="AIE126" s="1"/>
      <c r="AIF126" s="1"/>
      <c r="AIG126" s="1"/>
      <c r="AIH126" s="1"/>
      <c r="AII126" s="1"/>
      <c r="AIJ126" s="1"/>
      <c r="AIK126" s="1"/>
      <c r="AIL126" s="1"/>
      <c r="AIM126" s="1"/>
      <c r="AIN126" s="1"/>
      <c r="AIO126" s="1"/>
      <c r="AIP126" s="1"/>
      <c r="AIQ126" s="1"/>
      <c r="AIR126" s="1"/>
      <c r="AIS126" s="1"/>
      <c r="AIT126" s="1"/>
      <c r="AIU126" s="1"/>
      <c r="AIV126" s="1"/>
      <c r="AIW126" s="1"/>
      <c r="AIX126" s="1"/>
      <c r="AIY126" s="1"/>
      <c r="AIZ126" s="1"/>
      <c r="AJA126" s="1"/>
      <c r="AJB126" s="1"/>
      <c r="AJC126" s="1"/>
      <c r="AJD126" s="1"/>
      <c r="AJE126" s="1"/>
      <c r="AJF126" s="1"/>
      <c r="AJG126" s="1"/>
      <c r="AJH126" s="1"/>
      <c r="AJI126" s="1"/>
      <c r="AJJ126" s="1"/>
      <c r="AJK126" s="1"/>
      <c r="AJL126" s="1"/>
      <c r="AJM126" s="1"/>
      <c r="AJN126" s="1"/>
      <c r="AJO126" s="1"/>
      <c r="AJP126" s="1"/>
      <c r="AJQ126" s="1"/>
      <c r="AJR126" s="1"/>
      <c r="AJS126" s="1"/>
      <c r="AJT126" s="1"/>
      <c r="AJU126" s="1"/>
      <c r="AJV126" s="1"/>
      <c r="AJW126" s="1"/>
      <c r="AJX126" s="1"/>
      <c r="AJY126" s="1"/>
      <c r="AJZ126" s="1"/>
      <c r="AKA126" s="1"/>
      <c r="AKB126" s="1"/>
      <c r="AKC126" s="1"/>
      <c r="AKD126" s="1"/>
      <c r="AKE126" s="1"/>
      <c r="AKF126" s="1"/>
      <c r="AKG126" s="1"/>
      <c r="AKH126" s="1"/>
      <c r="AKI126" s="1"/>
      <c r="AKJ126" s="1"/>
      <c r="AKK126" s="1"/>
      <c r="AKL126" s="1"/>
      <c r="AKM126" s="1"/>
      <c r="AKN126" s="1"/>
      <c r="AKO126" s="1"/>
      <c r="AKP126" s="1"/>
      <c r="AKQ126" s="1"/>
      <c r="AKR126" s="1"/>
      <c r="AKS126" s="1"/>
      <c r="AKT126" s="1"/>
      <c r="AKU126" s="1"/>
      <c r="AKV126" s="1"/>
      <c r="AKW126" s="1"/>
      <c r="AKX126" s="1"/>
      <c r="AKY126" s="1"/>
      <c r="AKZ126" s="1"/>
      <c r="ALA126" s="1"/>
      <c r="ALB126" s="1"/>
      <c r="ALC126" s="1"/>
      <c r="ALD126" s="1"/>
      <c r="ALE126" s="1"/>
      <c r="ALF126" s="1"/>
      <c r="ALG126" s="1"/>
      <c r="ALH126" s="1"/>
      <c r="ALI126" s="1"/>
      <c r="ALJ126" s="1"/>
      <c r="ALK126" s="1"/>
      <c r="ALL126" s="1"/>
      <c r="ALM126" s="1"/>
    </row>
    <row r="127" spans="1:100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</row>
    <row r="128" spans="1:100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  <c r="VK128" s="1"/>
      <c r="VL128" s="1"/>
      <c r="VM128" s="1"/>
      <c r="VN128" s="1"/>
      <c r="VO128" s="1"/>
      <c r="VP128" s="1"/>
      <c r="VQ128" s="1"/>
      <c r="VR128" s="1"/>
      <c r="VS128" s="1"/>
      <c r="VT128" s="1"/>
      <c r="VU128" s="1"/>
      <c r="VV128" s="1"/>
      <c r="VW128" s="1"/>
      <c r="VX128" s="1"/>
      <c r="VY128" s="1"/>
      <c r="VZ128" s="1"/>
      <c r="WA128" s="1"/>
      <c r="WB128" s="1"/>
      <c r="WC128" s="1"/>
      <c r="WD128" s="1"/>
      <c r="WE128" s="1"/>
      <c r="WF128" s="1"/>
      <c r="WG128" s="1"/>
      <c r="WH128" s="1"/>
      <c r="WI128" s="1"/>
      <c r="WJ128" s="1"/>
      <c r="WK128" s="1"/>
      <c r="WL128" s="1"/>
      <c r="WM128" s="1"/>
      <c r="WN128" s="1"/>
      <c r="WO128" s="1"/>
      <c r="WP128" s="1"/>
      <c r="WQ128" s="1"/>
      <c r="WR128" s="1"/>
      <c r="WS128" s="1"/>
      <c r="WT128" s="1"/>
      <c r="WU128" s="1"/>
      <c r="WV128" s="1"/>
      <c r="WW128" s="1"/>
      <c r="WX128" s="1"/>
      <c r="WY128" s="1"/>
      <c r="WZ128" s="1"/>
      <c r="XA128" s="1"/>
      <c r="XB128" s="1"/>
      <c r="XC128" s="1"/>
      <c r="XD128" s="1"/>
      <c r="XE128" s="1"/>
      <c r="XF128" s="1"/>
      <c r="XG128" s="1"/>
      <c r="XH128" s="1"/>
      <c r="XI128" s="1"/>
      <c r="XJ128" s="1"/>
      <c r="XK128" s="1"/>
      <c r="XL128" s="1"/>
      <c r="XM128" s="1"/>
      <c r="XN128" s="1"/>
      <c r="XO128" s="1"/>
      <c r="XP128" s="1"/>
      <c r="XQ128" s="1"/>
      <c r="XR128" s="1"/>
      <c r="XS128" s="1"/>
      <c r="XT128" s="1"/>
      <c r="XU128" s="1"/>
      <c r="XV128" s="1"/>
      <c r="XW128" s="1"/>
      <c r="XX128" s="1"/>
      <c r="XY128" s="1"/>
      <c r="XZ128" s="1"/>
      <c r="YA128" s="1"/>
      <c r="YB128" s="1"/>
      <c r="YC128" s="1"/>
      <c r="YD128" s="1"/>
      <c r="YE128" s="1"/>
      <c r="YF128" s="1"/>
      <c r="YG128" s="1"/>
      <c r="YH128" s="1"/>
      <c r="YI128" s="1"/>
      <c r="YJ128" s="1"/>
      <c r="YK128" s="1"/>
      <c r="YL128" s="1"/>
      <c r="YM128" s="1"/>
      <c r="YN128" s="1"/>
      <c r="YO128" s="1"/>
      <c r="YP128" s="1"/>
      <c r="YQ128" s="1"/>
      <c r="YR128" s="1"/>
      <c r="YS128" s="1"/>
      <c r="YT128" s="1"/>
      <c r="YU128" s="1"/>
      <c r="YV128" s="1"/>
      <c r="YW128" s="1"/>
      <c r="YX128" s="1"/>
      <c r="YY128" s="1"/>
      <c r="YZ128" s="1"/>
      <c r="ZA128" s="1"/>
      <c r="ZB128" s="1"/>
      <c r="ZC128" s="1"/>
      <c r="ZD128" s="1"/>
      <c r="ZE128" s="1"/>
      <c r="ZF128" s="1"/>
      <c r="ZG128" s="1"/>
      <c r="ZH128" s="1"/>
      <c r="ZI128" s="1"/>
      <c r="ZJ128" s="1"/>
      <c r="ZK128" s="1"/>
      <c r="ZL128" s="1"/>
      <c r="ZM128" s="1"/>
      <c r="ZN128" s="1"/>
      <c r="ZO128" s="1"/>
      <c r="ZP128" s="1"/>
      <c r="ZQ128" s="1"/>
      <c r="ZR128" s="1"/>
      <c r="ZS128" s="1"/>
      <c r="ZT128" s="1"/>
      <c r="ZU128" s="1"/>
      <c r="ZV128" s="1"/>
      <c r="ZW128" s="1"/>
      <c r="ZX128" s="1"/>
      <c r="ZY128" s="1"/>
      <c r="ZZ128" s="1"/>
      <c r="AAA128" s="1"/>
      <c r="AAB128" s="1"/>
      <c r="AAC128" s="1"/>
      <c r="AAD128" s="1"/>
      <c r="AAE128" s="1"/>
      <c r="AAF128" s="1"/>
      <c r="AAG128" s="1"/>
      <c r="AAH128" s="1"/>
      <c r="AAI128" s="1"/>
      <c r="AAJ128" s="1"/>
      <c r="AAK128" s="1"/>
      <c r="AAL128" s="1"/>
      <c r="AAM128" s="1"/>
      <c r="AAN128" s="1"/>
      <c r="AAO128" s="1"/>
      <c r="AAP128" s="1"/>
      <c r="AAQ128" s="1"/>
      <c r="AAR128" s="1"/>
      <c r="AAS128" s="1"/>
      <c r="AAT128" s="1"/>
      <c r="AAU128" s="1"/>
      <c r="AAV128" s="1"/>
      <c r="AAW128" s="1"/>
      <c r="AAX128" s="1"/>
      <c r="AAY128" s="1"/>
      <c r="AAZ128" s="1"/>
      <c r="ABA128" s="1"/>
      <c r="ABB128" s="1"/>
      <c r="ABC128" s="1"/>
      <c r="ABD128" s="1"/>
      <c r="ABE128" s="1"/>
      <c r="ABF128" s="1"/>
      <c r="ABG128" s="1"/>
      <c r="ABH128" s="1"/>
      <c r="ABI128" s="1"/>
      <c r="ABJ128" s="1"/>
      <c r="ABK128" s="1"/>
      <c r="ABL128" s="1"/>
      <c r="ABM128" s="1"/>
      <c r="ABN128" s="1"/>
      <c r="ABO128" s="1"/>
      <c r="ABP128" s="1"/>
      <c r="ABQ128" s="1"/>
      <c r="ABR128" s="1"/>
      <c r="ABS128" s="1"/>
      <c r="ABT128" s="1"/>
      <c r="ABU128" s="1"/>
      <c r="ABV128" s="1"/>
      <c r="ABW128" s="1"/>
      <c r="ABX128" s="1"/>
      <c r="ABY128" s="1"/>
      <c r="ABZ128" s="1"/>
      <c r="ACA128" s="1"/>
      <c r="ACB128" s="1"/>
      <c r="ACC128" s="1"/>
      <c r="ACD128" s="1"/>
      <c r="ACE128" s="1"/>
      <c r="ACF128" s="1"/>
      <c r="ACG128" s="1"/>
      <c r="ACH128" s="1"/>
      <c r="ACI128" s="1"/>
      <c r="ACJ128" s="1"/>
      <c r="ACK128" s="1"/>
      <c r="ACL128" s="1"/>
      <c r="ACM128" s="1"/>
      <c r="ACN128" s="1"/>
      <c r="ACO128" s="1"/>
      <c r="ACP128" s="1"/>
      <c r="ACQ128" s="1"/>
      <c r="ACR128" s="1"/>
      <c r="ACS128" s="1"/>
      <c r="ACT128" s="1"/>
      <c r="ACU128" s="1"/>
      <c r="ACV128" s="1"/>
      <c r="ACW128" s="1"/>
      <c r="ACX128" s="1"/>
      <c r="ACY128" s="1"/>
      <c r="ACZ128" s="1"/>
      <c r="ADA128" s="1"/>
      <c r="ADB128" s="1"/>
      <c r="ADC128" s="1"/>
      <c r="ADD128" s="1"/>
      <c r="ADE128" s="1"/>
      <c r="ADF128" s="1"/>
      <c r="ADG128" s="1"/>
      <c r="ADH128" s="1"/>
      <c r="ADI128" s="1"/>
      <c r="ADJ128" s="1"/>
      <c r="ADK128" s="1"/>
      <c r="ADL128" s="1"/>
      <c r="ADM128" s="1"/>
      <c r="ADN128" s="1"/>
      <c r="ADO128" s="1"/>
      <c r="ADP128" s="1"/>
      <c r="ADQ128" s="1"/>
      <c r="ADR128" s="1"/>
      <c r="ADS128" s="1"/>
      <c r="ADT128" s="1"/>
      <c r="ADU128" s="1"/>
      <c r="ADV128" s="1"/>
      <c r="ADW128" s="1"/>
      <c r="ADX128" s="1"/>
      <c r="ADY128" s="1"/>
      <c r="ADZ128" s="1"/>
      <c r="AEA128" s="1"/>
      <c r="AEB128" s="1"/>
      <c r="AEC128" s="1"/>
      <c r="AED128" s="1"/>
      <c r="AEE128" s="1"/>
      <c r="AEF128" s="1"/>
      <c r="AEG128" s="1"/>
      <c r="AEH128" s="1"/>
      <c r="AEI128" s="1"/>
      <c r="AEJ128" s="1"/>
      <c r="AEK128" s="1"/>
      <c r="AEL128" s="1"/>
      <c r="AEM128" s="1"/>
      <c r="AEN128" s="1"/>
      <c r="AEO128" s="1"/>
      <c r="AEP128" s="1"/>
      <c r="AEQ128" s="1"/>
      <c r="AER128" s="1"/>
      <c r="AES128" s="1"/>
      <c r="AET128" s="1"/>
      <c r="AEU128" s="1"/>
      <c r="AEV128" s="1"/>
      <c r="AEW128" s="1"/>
      <c r="AEX128" s="1"/>
      <c r="AEY128" s="1"/>
      <c r="AEZ128" s="1"/>
      <c r="AFA128" s="1"/>
      <c r="AFB128" s="1"/>
      <c r="AFC128" s="1"/>
      <c r="AFD128" s="1"/>
      <c r="AFE128" s="1"/>
      <c r="AFF128" s="1"/>
      <c r="AFG128" s="1"/>
      <c r="AFH128" s="1"/>
      <c r="AFI128" s="1"/>
      <c r="AFJ128" s="1"/>
      <c r="AFK128" s="1"/>
      <c r="AFL128" s="1"/>
      <c r="AFM128" s="1"/>
      <c r="AFN128" s="1"/>
      <c r="AFO128" s="1"/>
      <c r="AFP128" s="1"/>
      <c r="AFQ128" s="1"/>
      <c r="AFR128" s="1"/>
      <c r="AFS128" s="1"/>
      <c r="AFT128" s="1"/>
      <c r="AFU128" s="1"/>
      <c r="AFV128" s="1"/>
      <c r="AFW128" s="1"/>
      <c r="AFX128" s="1"/>
      <c r="AFY128" s="1"/>
      <c r="AFZ128" s="1"/>
      <c r="AGA128" s="1"/>
      <c r="AGB128" s="1"/>
      <c r="AGC128" s="1"/>
      <c r="AGD128" s="1"/>
      <c r="AGE128" s="1"/>
      <c r="AGF128" s="1"/>
      <c r="AGG128" s="1"/>
      <c r="AGH128" s="1"/>
      <c r="AGI128" s="1"/>
      <c r="AGJ128" s="1"/>
      <c r="AGK128" s="1"/>
      <c r="AGL128" s="1"/>
      <c r="AGM128" s="1"/>
      <c r="AGN128" s="1"/>
      <c r="AGO128" s="1"/>
      <c r="AGP128" s="1"/>
      <c r="AGQ128" s="1"/>
      <c r="AGR128" s="1"/>
      <c r="AGS128" s="1"/>
      <c r="AGT128" s="1"/>
      <c r="AGU128" s="1"/>
      <c r="AGV128" s="1"/>
      <c r="AGW128" s="1"/>
      <c r="AGX128" s="1"/>
      <c r="AGY128" s="1"/>
      <c r="AGZ128" s="1"/>
      <c r="AHA128" s="1"/>
      <c r="AHB128" s="1"/>
      <c r="AHC128" s="1"/>
      <c r="AHD128" s="1"/>
      <c r="AHE128" s="1"/>
      <c r="AHF128" s="1"/>
      <c r="AHG128" s="1"/>
      <c r="AHH128" s="1"/>
      <c r="AHI128" s="1"/>
      <c r="AHJ128" s="1"/>
      <c r="AHK128" s="1"/>
      <c r="AHL128" s="1"/>
      <c r="AHM128" s="1"/>
      <c r="AHN128" s="1"/>
      <c r="AHO128" s="1"/>
      <c r="AHP128" s="1"/>
      <c r="AHQ128" s="1"/>
      <c r="AHR128" s="1"/>
      <c r="AHS128" s="1"/>
      <c r="AHT128" s="1"/>
      <c r="AHU128" s="1"/>
      <c r="AHV128" s="1"/>
      <c r="AHW128" s="1"/>
      <c r="AHX128" s="1"/>
      <c r="AHY128" s="1"/>
      <c r="AHZ128" s="1"/>
      <c r="AIA128" s="1"/>
      <c r="AIB128" s="1"/>
      <c r="AIC128" s="1"/>
      <c r="AID128" s="1"/>
      <c r="AIE128" s="1"/>
      <c r="AIF128" s="1"/>
      <c r="AIG128" s="1"/>
      <c r="AIH128" s="1"/>
      <c r="AII128" s="1"/>
      <c r="AIJ128" s="1"/>
      <c r="AIK128" s="1"/>
      <c r="AIL128" s="1"/>
      <c r="AIM128" s="1"/>
      <c r="AIN128" s="1"/>
      <c r="AIO128" s="1"/>
      <c r="AIP128" s="1"/>
      <c r="AIQ128" s="1"/>
      <c r="AIR128" s="1"/>
      <c r="AIS128" s="1"/>
      <c r="AIT128" s="1"/>
      <c r="AIU128" s="1"/>
      <c r="AIV128" s="1"/>
      <c r="AIW128" s="1"/>
      <c r="AIX128" s="1"/>
      <c r="AIY128" s="1"/>
      <c r="AIZ128" s="1"/>
      <c r="AJA128" s="1"/>
      <c r="AJB128" s="1"/>
      <c r="AJC128" s="1"/>
      <c r="AJD128" s="1"/>
      <c r="AJE128" s="1"/>
      <c r="AJF128" s="1"/>
      <c r="AJG128" s="1"/>
      <c r="AJH128" s="1"/>
      <c r="AJI128" s="1"/>
      <c r="AJJ128" s="1"/>
      <c r="AJK128" s="1"/>
      <c r="AJL128" s="1"/>
      <c r="AJM128" s="1"/>
      <c r="AJN128" s="1"/>
      <c r="AJO128" s="1"/>
      <c r="AJP128" s="1"/>
      <c r="AJQ128" s="1"/>
      <c r="AJR128" s="1"/>
      <c r="AJS128" s="1"/>
      <c r="AJT128" s="1"/>
      <c r="AJU128" s="1"/>
      <c r="AJV128" s="1"/>
      <c r="AJW128" s="1"/>
      <c r="AJX128" s="1"/>
      <c r="AJY128" s="1"/>
      <c r="AJZ128" s="1"/>
      <c r="AKA128" s="1"/>
      <c r="AKB128" s="1"/>
      <c r="AKC128" s="1"/>
      <c r="AKD128" s="1"/>
      <c r="AKE128" s="1"/>
      <c r="AKF128" s="1"/>
      <c r="AKG128" s="1"/>
      <c r="AKH128" s="1"/>
      <c r="AKI128" s="1"/>
      <c r="AKJ128" s="1"/>
      <c r="AKK128" s="1"/>
      <c r="AKL128" s="1"/>
      <c r="AKM128" s="1"/>
      <c r="AKN128" s="1"/>
      <c r="AKO128" s="1"/>
      <c r="AKP128" s="1"/>
      <c r="AKQ128" s="1"/>
      <c r="AKR128" s="1"/>
      <c r="AKS128" s="1"/>
      <c r="AKT128" s="1"/>
      <c r="AKU128" s="1"/>
      <c r="AKV128" s="1"/>
      <c r="AKW128" s="1"/>
      <c r="AKX128" s="1"/>
      <c r="AKY128" s="1"/>
      <c r="AKZ128" s="1"/>
      <c r="ALA128" s="1"/>
      <c r="ALB128" s="1"/>
      <c r="ALC128" s="1"/>
      <c r="ALD128" s="1"/>
      <c r="ALE128" s="1"/>
      <c r="ALF128" s="1"/>
      <c r="ALG128" s="1"/>
      <c r="ALH128" s="1"/>
      <c r="ALI128" s="1"/>
      <c r="ALJ128" s="1"/>
      <c r="ALK128" s="1"/>
      <c r="ALL128" s="1"/>
      <c r="ALM128" s="1"/>
    </row>
    <row r="129" spans="1:100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  <c r="VK129" s="1"/>
      <c r="VL129" s="1"/>
      <c r="VM129" s="1"/>
      <c r="VN129" s="1"/>
      <c r="VO129" s="1"/>
      <c r="VP129" s="1"/>
      <c r="VQ129" s="1"/>
      <c r="VR129" s="1"/>
      <c r="VS129" s="1"/>
      <c r="VT129" s="1"/>
      <c r="VU129" s="1"/>
      <c r="VV129" s="1"/>
      <c r="VW129" s="1"/>
      <c r="VX129" s="1"/>
      <c r="VY129" s="1"/>
      <c r="VZ129" s="1"/>
      <c r="WA129" s="1"/>
      <c r="WB129" s="1"/>
      <c r="WC129" s="1"/>
      <c r="WD129" s="1"/>
      <c r="WE129" s="1"/>
      <c r="WF129" s="1"/>
      <c r="WG129" s="1"/>
      <c r="WH129" s="1"/>
      <c r="WI129" s="1"/>
      <c r="WJ129" s="1"/>
      <c r="WK129" s="1"/>
      <c r="WL129" s="1"/>
      <c r="WM129" s="1"/>
      <c r="WN129" s="1"/>
      <c r="WO129" s="1"/>
      <c r="WP129" s="1"/>
      <c r="WQ129" s="1"/>
      <c r="WR129" s="1"/>
      <c r="WS129" s="1"/>
      <c r="WT129" s="1"/>
      <c r="WU129" s="1"/>
      <c r="WV129" s="1"/>
      <c r="WW129" s="1"/>
      <c r="WX129" s="1"/>
      <c r="WY129" s="1"/>
      <c r="WZ129" s="1"/>
      <c r="XA129" s="1"/>
      <c r="XB129" s="1"/>
      <c r="XC129" s="1"/>
      <c r="XD129" s="1"/>
      <c r="XE129" s="1"/>
      <c r="XF129" s="1"/>
      <c r="XG129" s="1"/>
      <c r="XH129" s="1"/>
      <c r="XI129" s="1"/>
      <c r="XJ129" s="1"/>
      <c r="XK129" s="1"/>
      <c r="XL129" s="1"/>
      <c r="XM129" s="1"/>
      <c r="XN129" s="1"/>
      <c r="XO129" s="1"/>
      <c r="XP129" s="1"/>
      <c r="XQ129" s="1"/>
      <c r="XR129" s="1"/>
      <c r="XS129" s="1"/>
      <c r="XT129" s="1"/>
      <c r="XU129" s="1"/>
      <c r="XV129" s="1"/>
      <c r="XW129" s="1"/>
      <c r="XX129" s="1"/>
      <c r="XY129" s="1"/>
      <c r="XZ129" s="1"/>
      <c r="YA129" s="1"/>
      <c r="YB129" s="1"/>
      <c r="YC129" s="1"/>
      <c r="YD129" s="1"/>
      <c r="YE129" s="1"/>
      <c r="YF129" s="1"/>
      <c r="YG129" s="1"/>
      <c r="YH129" s="1"/>
      <c r="YI129" s="1"/>
      <c r="YJ129" s="1"/>
      <c r="YK129" s="1"/>
      <c r="YL129" s="1"/>
      <c r="YM129" s="1"/>
      <c r="YN129" s="1"/>
      <c r="YO129" s="1"/>
      <c r="YP129" s="1"/>
      <c r="YQ129" s="1"/>
      <c r="YR129" s="1"/>
      <c r="YS129" s="1"/>
      <c r="YT129" s="1"/>
      <c r="YU129" s="1"/>
      <c r="YV129" s="1"/>
      <c r="YW129" s="1"/>
      <c r="YX129" s="1"/>
      <c r="YY129" s="1"/>
      <c r="YZ129" s="1"/>
      <c r="ZA129" s="1"/>
      <c r="ZB129" s="1"/>
      <c r="ZC129" s="1"/>
      <c r="ZD129" s="1"/>
      <c r="ZE129" s="1"/>
      <c r="ZF129" s="1"/>
      <c r="ZG129" s="1"/>
      <c r="ZH129" s="1"/>
      <c r="ZI129" s="1"/>
      <c r="ZJ129" s="1"/>
      <c r="ZK129" s="1"/>
      <c r="ZL129" s="1"/>
      <c r="ZM129" s="1"/>
      <c r="ZN129" s="1"/>
      <c r="ZO129" s="1"/>
      <c r="ZP129" s="1"/>
      <c r="ZQ129" s="1"/>
      <c r="ZR129" s="1"/>
      <c r="ZS129" s="1"/>
      <c r="ZT129" s="1"/>
      <c r="ZU129" s="1"/>
      <c r="ZV129" s="1"/>
      <c r="ZW129" s="1"/>
      <c r="ZX129" s="1"/>
      <c r="ZY129" s="1"/>
      <c r="ZZ129" s="1"/>
      <c r="AAA129" s="1"/>
      <c r="AAB129" s="1"/>
      <c r="AAC129" s="1"/>
      <c r="AAD129" s="1"/>
      <c r="AAE129" s="1"/>
      <c r="AAF129" s="1"/>
      <c r="AAG129" s="1"/>
      <c r="AAH129" s="1"/>
      <c r="AAI129" s="1"/>
      <c r="AAJ129" s="1"/>
      <c r="AAK129" s="1"/>
      <c r="AAL129" s="1"/>
      <c r="AAM129" s="1"/>
      <c r="AAN129" s="1"/>
      <c r="AAO129" s="1"/>
      <c r="AAP129" s="1"/>
      <c r="AAQ129" s="1"/>
      <c r="AAR129" s="1"/>
      <c r="AAS129" s="1"/>
      <c r="AAT129" s="1"/>
      <c r="AAU129" s="1"/>
      <c r="AAV129" s="1"/>
      <c r="AAW129" s="1"/>
      <c r="AAX129" s="1"/>
      <c r="AAY129" s="1"/>
      <c r="AAZ129" s="1"/>
      <c r="ABA129" s="1"/>
      <c r="ABB129" s="1"/>
      <c r="ABC129" s="1"/>
      <c r="ABD129" s="1"/>
      <c r="ABE129" s="1"/>
      <c r="ABF129" s="1"/>
      <c r="ABG129" s="1"/>
      <c r="ABH129" s="1"/>
      <c r="ABI129" s="1"/>
      <c r="ABJ129" s="1"/>
      <c r="ABK129" s="1"/>
      <c r="ABL129" s="1"/>
      <c r="ABM129" s="1"/>
      <c r="ABN129" s="1"/>
      <c r="ABO129" s="1"/>
      <c r="ABP129" s="1"/>
      <c r="ABQ129" s="1"/>
      <c r="ABR129" s="1"/>
      <c r="ABS129" s="1"/>
      <c r="ABT129" s="1"/>
      <c r="ABU129" s="1"/>
      <c r="ABV129" s="1"/>
      <c r="ABW129" s="1"/>
      <c r="ABX129" s="1"/>
      <c r="ABY129" s="1"/>
      <c r="ABZ129" s="1"/>
      <c r="ACA129" s="1"/>
      <c r="ACB129" s="1"/>
      <c r="ACC129" s="1"/>
      <c r="ACD129" s="1"/>
      <c r="ACE129" s="1"/>
      <c r="ACF129" s="1"/>
      <c r="ACG129" s="1"/>
      <c r="ACH129" s="1"/>
      <c r="ACI129" s="1"/>
      <c r="ACJ129" s="1"/>
      <c r="ACK129" s="1"/>
      <c r="ACL129" s="1"/>
      <c r="ACM129" s="1"/>
      <c r="ACN129" s="1"/>
      <c r="ACO129" s="1"/>
      <c r="ACP129" s="1"/>
      <c r="ACQ129" s="1"/>
      <c r="ACR129" s="1"/>
      <c r="ACS129" s="1"/>
      <c r="ACT129" s="1"/>
      <c r="ACU129" s="1"/>
      <c r="ACV129" s="1"/>
      <c r="ACW129" s="1"/>
      <c r="ACX129" s="1"/>
      <c r="ACY129" s="1"/>
      <c r="ACZ129" s="1"/>
      <c r="ADA129" s="1"/>
      <c r="ADB129" s="1"/>
      <c r="ADC129" s="1"/>
      <c r="ADD129" s="1"/>
      <c r="ADE129" s="1"/>
      <c r="ADF129" s="1"/>
      <c r="ADG129" s="1"/>
      <c r="ADH129" s="1"/>
      <c r="ADI129" s="1"/>
      <c r="ADJ129" s="1"/>
      <c r="ADK129" s="1"/>
      <c r="ADL129" s="1"/>
      <c r="ADM129" s="1"/>
      <c r="ADN129" s="1"/>
      <c r="ADO129" s="1"/>
      <c r="ADP129" s="1"/>
      <c r="ADQ129" s="1"/>
      <c r="ADR129" s="1"/>
      <c r="ADS129" s="1"/>
      <c r="ADT129" s="1"/>
      <c r="ADU129" s="1"/>
      <c r="ADV129" s="1"/>
      <c r="ADW129" s="1"/>
      <c r="ADX129" s="1"/>
      <c r="ADY129" s="1"/>
      <c r="ADZ129" s="1"/>
      <c r="AEA129" s="1"/>
      <c r="AEB129" s="1"/>
      <c r="AEC129" s="1"/>
      <c r="AED129" s="1"/>
      <c r="AEE129" s="1"/>
      <c r="AEF129" s="1"/>
      <c r="AEG129" s="1"/>
      <c r="AEH129" s="1"/>
      <c r="AEI129" s="1"/>
      <c r="AEJ129" s="1"/>
      <c r="AEK129" s="1"/>
      <c r="AEL129" s="1"/>
      <c r="AEM129" s="1"/>
      <c r="AEN129" s="1"/>
      <c r="AEO129" s="1"/>
      <c r="AEP129" s="1"/>
      <c r="AEQ129" s="1"/>
      <c r="AER129" s="1"/>
      <c r="AES129" s="1"/>
      <c r="AET129" s="1"/>
      <c r="AEU129" s="1"/>
      <c r="AEV129" s="1"/>
      <c r="AEW129" s="1"/>
      <c r="AEX129" s="1"/>
      <c r="AEY129" s="1"/>
      <c r="AEZ129" s="1"/>
      <c r="AFA129" s="1"/>
      <c r="AFB129" s="1"/>
      <c r="AFC129" s="1"/>
      <c r="AFD129" s="1"/>
      <c r="AFE129" s="1"/>
      <c r="AFF129" s="1"/>
      <c r="AFG129" s="1"/>
      <c r="AFH129" s="1"/>
      <c r="AFI129" s="1"/>
      <c r="AFJ129" s="1"/>
      <c r="AFK129" s="1"/>
      <c r="AFL129" s="1"/>
      <c r="AFM129" s="1"/>
      <c r="AFN129" s="1"/>
      <c r="AFO129" s="1"/>
      <c r="AFP129" s="1"/>
      <c r="AFQ129" s="1"/>
      <c r="AFR129" s="1"/>
      <c r="AFS129" s="1"/>
      <c r="AFT129" s="1"/>
      <c r="AFU129" s="1"/>
      <c r="AFV129" s="1"/>
      <c r="AFW129" s="1"/>
      <c r="AFX129" s="1"/>
      <c r="AFY129" s="1"/>
      <c r="AFZ129" s="1"/>
      <c r="AGA129" s="1"/>
      <c r="AGB129" s="1"/>
      <c r="AGC129" s="1"/>
      <c r="AGD129" s="1"/>
      <c r="AGE129" s="1"/>
      <c r="AGF129" s="1"/>
      <c r="AGG129" s="1"/>
      <c r="AGH129" s="1"/>
      <c r="AGI129" s="1"/>
      <c r="AGJ129" s="1"/>
      <c r="AGK129" s="1"/>
      <c r="AGL129" s="1"/>
      <c r="AGM129" s="1"/>
      <c r="AGN129" s="1"/>
      <c r="AGO129" s="1"/>
      <c r="AGP129" s="1"/>
      <c r="AGQ129" s="1"/>
      <c r="AGR129" s="1"/>
      <c r="AGS129" s="1"/>
      <c r="AGT129" s="1"/>
      <c r="AGU129" s="1"/>
      <c r="AGV129" s="1"/>
      <c r="AGW129" s="1"/>
      <c r="AGX129" s="1"/>
      <c r="AGY129" s="1"/>
      <c r="AGZ129" s="1"/>
      <c r="AHA129" s="1"/>
      <c r="AHB129" s="1"/>
      <c r="AHC129" s="1"/>
      <c r="AHD129" s="1"/>
      <c r="AHE129" s="1"/>
      <c r="AHF129" s="1"/>
      <c r="AHG129" s="1"/>
      <c r="AHH129" s="1"/>
      <c r="AHI129" s="1"/>
      <c r="AHJ129" s="1"/>
      <c r="AHK129" s="1"/>
      <c r="AHL129" s="1"/>
      <c r="AHM129" s="1"/>
      <c r="AHN129" s="1"/>
      <c r="AHO129" s="1"/>
      <c r="AHP129" s="1"/>
      <c r="AHQ129" s="1"/>
      <c r="AHR129" s="1"/>
      <c r="AHS129" s="1"/>
      <c r="AHT129" s="1"/>
      <c r="AHU129" s="1"/>
      <c r="AHV129" s="1"/>
      <c r="AHW129" s="1"/>
      <c r="AHX129" s="1"/>
      <c r="AHY129" s="1"/>
      <c r="AHZ129" s="1"/>
      <c r="AIA129" s="1"/>
      <c r="AIB129" s="1"/>
      <c r="AIC129" s="1"/>
      <c r="AID129" s="1"/>
      <c r="AIE129" s="1"/>
      <c r="AIF129" s="1"/>
      <c r="AIG129" s="1"/>
      <c r="AIH129" s="1"/>
      <c r="AII129" s="1"/>
      <c r="AIJ129" s="1"/>
      <c r="AIK129" s="1"/>
      <c r="AIL129" s="1"/>
      <c r="AIM129" s="1"/>
      <c r="AIN129" s="1"/>
      <c r="AIO129" s="1"/>
      <c r="AIP129" s="1"/>
      <c r="AIQ129" s="1"/>
      <c r="AIR129" s="1"/>
      <c r="AIS129" s="1"/>
      <c r="AIT129" s="1"/>
      <c r="AIU129" s="1"/>
      <c r="AIV129" s="1"/>
      <c r="AIW129" s="1"/>
      <c r="AIX129" s="1"/>
      <c r="AIY129" s="1"/>
      <c r="AIZ129" s="1"/>
      <c r="AJA129" s="1"/>
      <c r="AJB129" s="1"/>
      <c r="AJC129" s="1"/>
      <c r="AJD129" s="1"/>
      <c r="AJE129" s="1"/>
      <c r="AJF129" s="1"/>
      <c r="AJG129" s="1"/>
      <c r="AJH129" s="1"/>
      <c r="AJI129" s="1"/>
      <c r="AJJ129" s="1"/>
      <c r="AJK129" s="1"/>
      <c r="AJL129" s="1"/>
      <c r="AJM129" s="1"/>
      <c r="AJN129" s="1"/>
      <c r="AJO129" s="1"/>
      <c r="AJP129" s="1"/>
      <c r="AJQ129" s="1"/>
      <c r="AJR129" s="1"/>
      <c r="AJS129" s="1"/>
      <c r="AJT129" s="1"/>
      <c r="AJU129" s="1"/>
      <c r="AJV129" s="1"/>
      <c r="AJW129" s="1"/>
      <c r="AJX129" s="1"/>
      <c r="AJY129" s="1"/>
      <c r="AJZ129" s="1"/>
      <c r="AKA129" s="1"/>
      <c r="AKB129" s="1"/>
      <c r="AKC129" s="1"/>
      <c r="AKD129" s="1"/>
      <c r="AKE129" s="1"/>
      <c r="AKF129" s="1"/>
      <c r="AKG129" s="1"/>
      <c r="AKH129" s="1"/>
      <c r="AKI129" s="1"/>
      <c r="AKJ129" s="1"/>
      <c r="AKK129" s="1"/>
      <c r="AKL129" s="1"/>
      <c r="AKM129" s="1"/>
      <c r="AKN129" s="1"/>
      <c r="AKO129" s="1"/>
      <c r="AKP129" s="1"/>
      <c r="AKQ129" s="1"/>
      <c r="AKR129" s="1"/>
      <c r="AKS129" s="1"/>
      <c r="AKT129" s="1"/>
      <c r="AKU129" s="1"/>
      <c r="AKV129" s="1"/>
      <c r="AKW129" s="1"/>
      <c r="AKX129" s="1"/>
      <c r="AKY129" s="1"/>
      <c r="AKZ129" s="1"/>
      <c r="ALA129" s="1"/>
      <c r="ALB129" s="1"/>
      <c r="ALC129" s="1"/>
      <c r="ALD129" s="1"/>
      <c r="ALE129" s="1"/>
      <c r="ALF129" s="1"/>
      <c r="ALG129" s="1"/>
      <c r="ALH129" s="1"/>
      <c r="ALI129" s="1"/>
      <c r="ALJ129" s="1"/>
      <c r="ALK129" s="1"/>
      <c r="ALL129" s="1"/>
      <c r="ALM129" s="1"/>
    </row>
    <row r="130" spans="1:100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  <c r="PU130" s="1"/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  <c r="SF130" s="1"/>
      <c r="SG130" s="1"/>
      <c r="SH130" s="1"/>
      <c r="SI130" s="1"/>
      <c r="SJ130" s="1"/>
      <c r="SK130" s="1"/>
      <c r="SL130" s="1"/>
      <c r="SM130" s="1"/>
      <c r="SN130" s="1"/>
      <c r="SO130" s="1"/>
      <c r="SP130" s="1"/>
      <c r="SQ130" s="1"/>
      <c r="SR130" s="1"/>
      <c r="SS130" s="1"/>
      <c r="ST130" s="1"/>
      <c r="SU130" s="1"/>
      <c r="SV130" s="1"/>
      <c r="SW130" s="1"/>
      <c r="SX130" s="1"/>
      <c r="SY130" s="1"/>
      <c r="SZ130" s="1"/>
      <c r="TA130" s="1"/>
      <c r="TB130" s="1"/>
      <c r="TC130" s="1"/>
      <c r="TD130" s="1"/>
      <c r="TE130" s="1"/>
      <c r="TF130" s="1"/>
      <c r="TG130" s="1"/>
      <c r="TH130" s="1"/>
      <c r="TI130" s="1"/>
      <c r="TJ130" s="1"/>
      <c r="TK130" s="1"/>
      <c r="TL130" s="1"/>
      <c r="TM130" s="1"/>
      <c r="TN130" s="1"/>
      <c r="TO130" s="1"/>
      <c r="TP130" s="1"/>
      <c r="TQ130" s="1"/>
      <c r="TR130" s="1"/>
      <c r="TS130" s="1"/>
      <c r="TT130" s="1"/>
      <c r="TU130" s="1"/>
      <c r="TV130" s="1"/>
      <c r="TW130" s="1"/>
      <c r="TX130" s="1"/>
      <c r="TY130" s="1"/>
      <c r="TZ130" s="1"/>
      <c r="UA130" s="1"/>
      <c r="UB130" s="1"/>
      <c r="UC130" s="1"/>
      <c r="UD130" s="1"/>
      <c r="UE130" s="1"/>
      <c r="UF130" s="1"/>
      <c r="UG130" s="1"/>
      <c r="UH130" s="1"/>
      <c r="UI130" s="1"/>
      <c r="UJ130" s="1"/>
      <c r="UK130" s="1"/>
      <c r="UL130" s="1"/>
      <c r="UM130" s="1"/>
      <c r="UN130" s="1"/>
      <c r="UO130" s="1"/>
      <c r="UP130" s="1"/>
      <c r="UQ130" s="1"/>
      <c r="UR130" s="1"/>
      <c r="US130" s="1"/>
      <c r="UT130" s="1"/>
      <c r="UU130" s="1"/>
      <c r="UV130" s="1"/>
      <c r="UW130" s="1"/>
      <c r="UX130" s="1"/>
      <c r="UY130" s="1"/>
      <c r="UZ130" s="1"/>
      <c r="VA130" s="1"/>
      <c r="VB130" s="1"/>
      <c r="VC130" s="1"/>
      <c r="VD130" s="1"/>
      <c r="VE130" s="1"/>
      <c r="VF130" s="1"/>
      <c r="VG130" s="1"/>
      <c r="VH130" s="1"/>
      <c r="VI130" s="1"/>
      <c r="VJ130" s="1"/>
      <c r="VK130" s="1"/>
      <c r="VL130" s="1"/>
      <c r="VM130" s="1"/>
      <c r="VN130" s="1"/>
      <c r="VO130" s="1"/>
      <c r="VP130" s="1"/>
      <c r="VQ130" s="1"/>
      <c r="VR130" s="1"/>
      <c r="VS130" s="1"/>
      <c r="VT130" s="1"/>
      <c r="VU130" s="1"/>
      <c r="VV130" s="1"/>
      <c r="VW130" s="1"/>
      <c r="VX130" s="1"/>
      <c r="VY130" s="1"/>
      <c r="VZ130" s="1"/>
      <c r="WA130" s="1"/>
      <c r="WB130" s="1"/>
      <c r="WC130" s="1"/>
      <c r="WD130" s="1"/>
      <c r="WE130" s="1"/>
      <c r="WF130" s="1"/>
      <c r="WG130" s="1"/>
      <c r="WH130" s="1"/>
      <c r="WI130" s="1"/>
      <c r="WJ130" s="1"/>
      <c r="WK130" s="1"/>
      <c r="WL130" s="1"/>
      <c r="WM130" s="1"/>
      <c r="WN130" s="1"/>
      <c r="WO130" s="1"/>
      <c r="WP130" s="1"/>
      <c r="WQ130" s="1"/>
      <c r="WR130" s="1"/>
      <c r="WS130" s="1"/>
      <c r="WT130" s="1"/>
      <c r="WU130" s="1"/>
      <c r="WV130" s="1"/>
      <c r="WW130" s="1"/>
      <c r="WX130" s="1"/>
      <c r="WY130" s="1"/>
      <c r="WZ130" s="1"/>
      <c r="XA130" s="1"/>
      <c r="XB130" s="1"/>
      <c r="XC130" s="1"/>
      <c r="XD130" s="1"/>
      <c r="XE130" s="1"/>
      <c r="XF130" s="1"/>
      <c r="XG130" s="1"/>
      <c r="XH130" s="1"/>
      <c r="XI130" s="1"/>
      <c r="XJ130" s="1"/>
      <c r="XK130" s="1"/>
      <c r="XL130" s="1"/>
      <c r="XM130" s="1"/>
      <c r="XN130" s="1"/>
      <c r="XO130" s="1"/>
      <c r="XP130" s="1"/>
      <c r="XQ130" s="1"/>
      <c r="XR130" s="1"/>
      <c r="XS130" s="1"/>
      <c r="XT130" s="1"/>
      <c r="XU130" s="1"/>
      <c r="XV130" s="1"/>
      <c r="XW130" s="1"/>
      <c r="XX130" s="1"/>
      <c r="XY130" s="1"/>
      <c r="XZ130" s="1"/>
      <c r="YA130" s="1"/>
      <c r="YB130" s="1"/>
      <c r="YC130" s="1"/>
      <c r="YD130" s="1"/>
      <c r="YE130" s="1"/>
      <c r="YF130" s="1"/>
      <c r="YG130" s="1"/>
      <c r="YH130" s="1"/>
      <c r="YI130" s="1"/>
      <c r="YJ130" s="1"/>
      <c r="YK130" s="1"/>
      <c r="YL130" s="1"/>
      <c r="YM130" s="1"/>
      <c r="YN130" s="1"/>
      <c r="YO130" s="1"/>
      <c r="YP130" s="1"/>
      <c r="YQ130" s="1"/>
      <c r="YR130" s="1"/>
      <c r="YS130" s="1"/>
      <c r="YT130" s="1"/>
      <c r="YU130" s="1"/>
      <c r="YV130" s="1"/>
      <c r="YW130" s="1"/>
      <c r="YX130" s="1"/>
      <c r="YY130" s="1"/>
      <c r="YZ130" s="1"/>
      <c r="ZA130" s="1"/>
      <c r="ZB130" s="1"/>
      <c r="ZC130" s="1"/>
      <c r="ZD130" s="1"/>
      <c r="ZE130" s="1"/>
      <c r="ZF130" s="1"/>
      <c r="ZG130" s="1"/>
      <c r="ZH130" s="1"/>
      <c r="ZI130" s="1"/>
      <c r="ZJ130" s="1"/>
      <c r="ZK130" s="1"/>
      <c r="ZL130" s="1"/>
      <c r="ZM130" s="1"/>
      <c r="ZN130" s="1"/>
      <c r="ZO130" s="1"/>
      <c r="ZP130" s="1"/>
      <c r="ZQ130" s="1"/>
      <c r="ZR130" s="1"/>
      <c r="ZS130" s="1"/>
      <c r="ZT130" s="1"/>
      <c r="ZU130" s="1"/>
      <c r="ZV130" s="1"/>
      <c r="ZW130" s="1"/>
      <c r="ZX130" s="1"/>
      <c r="ZY130" s="1"/>
      <c r="ZZ130" s="1"/>
      <c r="AAA130" s="1"/>
      <c r="AAB130" s="1"/>
      <c r="AAC130" s="1"/>
      <c r="AAD130" s="1"/>
      <c r="AAE130" s="1"/>
      <c r="AAF130" s="1"/>
      <c r="AAG130" s="1"/>
      <c r="AAH130" s="1"/>
      <c r="AAI130" s="1"/>
      <c r="AAJ130" s="1"/>
      <c r="AAK130" s="1"/>
      <c r="AAL130" s="1"/>
      <c r="AAM130" s="1"/>
      <c r="AAN130" s="1"/>
      <c r="AAO130" s="1"/>
      <c r="AAP130" s="1"/>
      <c r="AAQ130" s="1"/>
      <c r="AAR130" s="1"/>
      <c r="AAS130" s="1"/>
      <c r="AAT130" s="1"/>
      <c r="AAU130" s="1"/>
      <c r="AAV130" s="1"/>
      <c r="AAW130" s="1"/>
      <c r="AAX130" s="1"/>
      <c r="AAY130" s="1"/>
      <c r="AAZ130" s="1"/>
      <c r="ABA130" s="1"/>
      <c r="ABB130" s="1"/>
      <c r="ABC130" s="1"/>
      <c r="ABD130" s="1"/>
      <c r="ABE130" s="1"/>
      <c r="ABF130" s="1"/>
      <c r="ABG130" s="1"/>
      <c r="ABH130" s="1"/>
      <c r="ABI130" s="1"/>
      <c r="ABJ130" s="1"/>
      <c r="ABK130" s="1"/>
      <c r="ABL130" s="1"/>
      <c r="ABM130" s="1"/>
      <c r="ABN130" s="1"/>
      <c r="ABO130" s="1"/>
      <c r="ABP130" s="1"/>
      <c r="ABQ130" s="1"/>
      <c r="ABR130" s="1"/>
      <c r="ABS130" s="1"/>
      <c r="ABT130" s="1"/>
      <c r="ABU130" s="1"/>
      <c r="ABV130" s="1"/>
      <c r="ABW130" s="1"/>
      <c r="ABX130" s="1"/>
      <c r="ABY130" s="1"/>
      <c r="ABZ130" s="1"/>
      <c r="ACA130" s="1"/>
      <c r="ACB130" s="1"/>
      <c r="ACC130" s="1"/>
      <c r="ACD130" s="1"/>
      <c r="ACE130" s="1"/>
      <c r="ACF130" s="1"/>
      <c r="ACG130" s="1"/>
      <c r="ACH130" s="1"/>
      <c r="ACI130" s="1"/>
      <c r="ACJ130" s="1"/>
      <c r="ACK130" s="1"/>
      <c r="ACL130" s="1"/>
      <c r="ACM130" s="1"/>
      <c r="ACN130" s="1"/>
      <c r="ACO130" s="1"/>
      <c r="ACP130" s="1"/>
      <c r="ACQ130" s="1"/>
      <c r="ACR130" s="1"/>
      <c r="ACS130" s="1"/>
      <c r="ACT130" s="1"/>
      <c r="ACU130" s="1"/>
      <c r="ACV130" s="1"/>
      <c r="ACW130" s="1"/>
      <c r="ACX130" s="1"/>
      <c r="ACY130" s="1"/>
      <c r="ACZ130" s="1"/>
      <c r="ADA130" s="1"/>
      <c r="ADB130" s="1"/>
      <c r="ADC130" s="1"/>
      <c r="ADD130" s="1"/>
      <c r="ADE130" s="1"/>
      <c r="ADF130" s="1"/>
      <c r="ADG130" s="1"/>
      <c r="ADH130" s="1"/>
      <c r="ADI130" s="1"/>
      <c r="ADJ130" s="1"/>
      <c r="ADK130" s="1"/>
      <c r="ADL130" s="1"/>
      <c r="ADM130" s="1"/>
      <c r="ADN130" s="1"/>
      <c r="ADO130" s="1"/>
      <c r="ADP130" s="1"/>
      <c r="ADQ130" s="1"/>
      <c r="ADR130" s="1"/>
      <c r="ADS130" s="1"/>
      <c r="ADT130" s="1"/>
      <c r="ADU130" s="1"/>
      <c r="ADV130" s="1"/>
      <c r="ADW130" s="1"/>
      <c r="ADX130" s="1"/>
      <c r="ADY130" s="1"/>
      <c r="ADZ130" s="1"/>
      <c r="AEA130" s="1"/>
      <c r="AEB130" s="1"/>
      <c r="AEC130" s="1"/>
      <c r="AED130" s="1"/>
      <c r="AEE130" s="1"/>
      <c r="AEF130" s="1"/>
      <c r="AEG130" s="1"/>
      <c r="AEH130" s="1"/>
      <c r="AEI130" s="1"/>
      <c r="AEJ130" s="1"/>
      <c r="AEK130" s="1"/>
      <c r="AEL130" s="1"/>
      <c r="AEM130" s="1"/>
      <c r="AEN130" s="1"/>
      <c r="AEO130" s="1"/>
      <c r="AEP130" s="1"/>
      <c r="AEQ130" s="1"/>
      <c r="AER130" s="1"/>
      <c r="AES130" s="1"/>
      <c r="AET130" s="1"/>
      <c r="AEU130" s="1"/>
      <c r="AEV130" s="1"/>
      <c r="AEW130" s="1"/>
      <c r="AEX130" s="1"/>
      <c r="AEY130" s="1"/>
      <c r="AEZ130" s="1"/>
      <c r="AFA130" s="1"/>
      <c r="AFB130" s="1"/>
      <c r="AFC130" s="1"/>
      <c r="AFD130" s="1"/>
      <c r="AFE130" s="1"/>
      <c r="AFF130" s="1"/>
      <c r="AFG130" s="1"/>
      <c r="AFH130" s="1"/>
      <c r="AFI130" s="1"/>
      <c r="AFJ130" s="1"/>
      <c r="AFK130" s="1"/>
      <c r="AFL130" s="1"/>
      <c r="AFM130" s="1"/>
      <c r="AFN130" s="1"/>
      <c r="AFO130" s="1"/>
      <c r="AFP130" s="1"/>
      <c r="AFQ130" s="1"/>
      <c r="AFR130" s="1"/>
      <c r="AFS130" s="1"/>
      <c r="AFT130" s="1"/>
      <c r="AFU130" s="1"/>
      <c r="AFV130" s="1"/>
      <c r="AFW130" s="1"/>
      <c r="AFX130" s="1"/>
      <c r="AFY130" s="1"/>
      <c r="AFZ130" s="1"/>
      <c r="AGA130" s="1"/>
      <c r="AGB130" s="1"/>
      <c r="AGC130" s="1"/>
      <c r="AGD130" s="1"/>
      <c r="AGE130" s="1"/>
      <c r="AGF130" s="1"/>
      <c r="AGG130" s="1"/>
      <c r="AGH130" s="1"/>
      <c r="AGI130" s="1"/>
      <c r="AGJ130" s="1"/>
      <c r="AGK130" s="1"/>
      <c r="AGL130" s="1"/>
      <c r="AGM130" s="1"/>
      <c r="AGN130" s="1"/>
      <c r="AGO130" s="1"/>
      <c r="AGP130" s="1"/>
      <c r="AGQ130" s="1"/>
      <c r="AGR130" s="1"/>
      <c r="AGS130" s="1"/>
      <c r="AGT130" s="1"/>
      <c r="AGU130" s="1"/>
      <c r="AGV130" s="1"/>
      <c r="AGW130" s="1"/>
      <c r="AGX130" s="1"/>
      <c r="AGY130" s="1"/>
      <c r="AGZ130" s="1"/>
      <c r="AHA130" s="1"/>
      <c r="AHB130" s="1"/>
      <c r="AHC130" s="1"/>
      <c r="AHD130" s="1"/>
      <c r="AHE130" s="1"/>
      <c r="AHF130" s="1"/>
      <c r="AHG130" s="1"/>
      <c r="AHH130" s="1"/>
      <c r="AHI130" s="1"/>
      <c r="AHJ130" s="1"/>
      <c r="AHK130" s="1"/>
      <c r="AHL130" s="1"/>
      <c r="AHM130" s="1"/>
      <c r="AHN130" s="1"/>
      <c r="AHO130" s="1"/>
      <c r="AHP130" s="1"/>
      <c r="AHQ130" s="1"/>
      <c r="AHR130" s="1"/>
      <c r="AHS130" s="1"/>
      <c r="AHT130" s="1"/>
      <c r="AHU130" s="1"/>
      <c r="AHV130" s="1"/>
      <c r="AHW130" s="1"/>
      <c r="AHX130" s="1"/>
      <c r="AHY130" s="1"/>
      <c r="AHZ130" s="1"/>
      <c r="AIA130" s="1"/>
      <c r="AIB130" s="1"/>
      <c r="AIC130" s="1"/>
      <c r="AID130" s="1"/>
      <c r="AIE130" s="1"/>
      <c r="AIF130" s="1"/>
      <c r="AIG130" s="1"/>
      <c r="AIH130" s="1"/>
      <c r="AII130" s="1"/>
      <c r="AIJ130" s="1"/>
      <c r="AIK130" s="1"/>
      <c r="AIL130" s="1"/>
      <c r="AIM130" s="1"/>
      <c r="AIN130" s="1"/>
      <c r="AIO130" s="1"/>
      <c r="AIP130" s="1"/>
      <c r="AIQ130" s="1"/>
      <c r="AIR130" s="1"/>
      <c r="AIS130" s="1"/>
      <c r="AIT130" s="1"/>
      <c r="AIU130" s="1"/>
      <c r="AIV130" s="1"/>
      <c r="AIW130" s="1"/>
      <c r="AIX130" s="1"/>
      <c r="AIY130" s="1"/>
      <c r="AIZ130" s="1"/>
      <c r="AJA130" s="1"/>
      <c r="AJB130" s="1"/>
      <c r="AJC130" s="1"/>
      <c r="AJD130" s="1"/>
      <c r="AJE130" s="1"/>
      <c r="AJF130" s="1"/>
      <c r="AJG130" s="1"/>
      <c r="AJH130" s="1"/>
      <c r="AJI130" s="1"/>
      <c r="AJJ130" s="1"/>
      <c r="AJK130" s="1"/>
      <c r="AJL130" s="1"/>
      <c r="AJM130" s="1"/>
      <c r="AJN130" s="1"/>
      <c r="AJO130" s="1"/>
      <c r="AJP130" s="1"/>
      <c r="AJQ130" s="1"/>
      <c r="AJR130" s="1"/>
      <c r="AJS130" s="1"/>
      <c r="AJT130" s="1"/>
      <c r="AJU130" s="1"/>
      <c r="AJV130" s="1"/>
      <c r="AJW130" s="1"/>
      <c r="AJX130" s="1"/>
      <c r="AJY130" s="1"/>
      <c r="AJZ130" s="1"/>
      <c r="AKA130" s="1"/>
      <c r="AKB130" s="1"/>
      <c r="AKC130" s="1"/>
      <c r="AKD130" s="1"/>
      <c r="AKE130" s="1"/>
      <c r="AKF130" s="1"/>
      <c r="AKG130" s="1"/>
      <c r="AKH130" s="1"/>
      <c r="AKI130" s="1"/>
      <c r="AKJ130" s="1"/>
      <c r="AKK130" s="1"/>
      <c r="AKL130" s="1"/>
      <c r="AKM130" s="1"/>
      <c r="AKN130" s="1"/>
      <c r="AKO130" s="1"/>
      <c r="AKP130" s="1"/>
      <c r="AKQ130" s="1"/>
      <c r="AKR130" s="1"/>
      <c r="AKS130" s="1"/>
      <c r="AKT130" s="1"/>
      <c r="AKU130" s="1"/>
      <c r="AKV130" s="1"/>
      <c r="AKW130" s="1"/>
      <c r="AKX130" s="1"/>
      <c r="AKY130" s="1"/>
      <c r="AKZ130" s="1"/>
      <c r="ALA130" s="1"/>
      <c r="ALB130" s="1"/>
      <c r="ALC130" s="1"/>
      <c r="ALD130" s="1"/>
      <c r="ALE130" s="1"/>
      <c r="ALF130" s="1"/>
      <c r="ALG130" s="1"/>
      <c r="ALH130" s="1"/>
      <c r="ALI130" s="1"/>
      <c r="ALJ130" s="1"/>
      <c r="ALK130" s="1"/>
      <c r="ALL130" s="1"/>
      <c r="ALM130" s="1"/>
    </row>
    <row r="131" spans="1:100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/>
      <c r="OC131" s="1"/>
      <c r="OD131" s="1"/>
      <c r="OE131" s="1"/>
      <c r="OF131" s="1"/>
      <c r="OG131" s="1"/>
      <c r="OH131" s="1"/>
      <c r="OI131" s="1"/>
      <c r="OJ131" s="1"/>
      <c r="OK131" s="1"/>
      <c r="OL131" s="1"/>
      <c r="OM131" s="1"/>
      <c r="ON131" s="1"/>
      <c r="OO131" s="1"/>
      <c r="OP131" s="1"/>
      <c r="OQ131" s="1"/>
      <c r="OR131" s="1"/>
      <c r="OS131" s="1"/>
      <c r="OT131" s="1"/>
      <c r="OU131" s="1"/>
      <c r="OV131" s="1"/>
      <c r="OW131" s="1"/>
      <c r="OX131" s="1"/>
      <c r="OY131" s="1"/>
      <c r="OZ131" s="1"/>
      <c r="PA131" s="1"/>
      <c r="PB131" s="1"/>
      <c r="PC131" s="1"/>
      <c r="PD131" s="1"/>
      <c r="PE131" s="1"/>
      <c r="PF131" s="1"/>
      <c r="PG131" s="1"/>
      <c r="PH131" s="1"/>
      <c r="PI131" s="1"/>
      <c r="PJ131" s="1"/>
      <c r="PK131" s="1"/>
      <c r="PL131" s="1"/>
      <c r="PM131" s="1"/>
      <c r="PN131" s="1"/>
      <c r="PO131" s="1"/>
      <c r="PP131" s="1"/>
      <c r="PQ131" s="1"/>
      <c r="PR131" s="1"/>
      <c r="PS131" s="1"/>
      <c r="PT131" s="1"/>
      <c r="PU131" s="1"/>
      <c r="PV131" s="1"/>
      <c r="PW131" s="1"/>
      <c r="PX131" s="1"/>
      <c r="PY131" s="1"/>
      <c r="PZ131" s="1"/>
      <c r="QA131" s="1"/>
      <c r="QB131" s="1"/>
      <c r="QC131" s="1"/>
      <c r="QD131" s="1"/>
      <c r="QE131" s="1"/>
      <c r="QF131" s="1"/>
      <c r="QG131" s="1"/>
      <c r="QH131" s="1"/>
      <c r="QI131" s="1"/>
      <c r="QJ131" s="1"/>
      <c r="QK131" s="1"/>
      <c r="QL131" s="1"/>
      <c r="QM131" s="1"/>
      <c r="QN131" s="1"/>
      <c r="QO131" s="1"/>
      <c r="QP131" s="1"/>
      <c r="QQ131" s="1"/>
      <c r="QR131" s="1"/>
      <c r="QS131" s="1"/>
      <c r="QT131" s="1"/>
      <c r="QU131" s="1"/>
      <c r="QV131" s="1"/>
      <c r="QW131" s="1"/>
      <c r="QX131" s="1"/>
      <c r="QY131" s="1"/>
      <c r="QZ131" s="1"/>
      <c r="RA131" s="1"/>
      <c r="RB131" s="1"/>
      <c r="RC131" s="1"/>
      <c r="RD131" s="1"/>
      <c r="RE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  <c r="SE131" s="1"/>
      <c r="SF131" s="1"/>
      <c r="SG131" s="1"/>
      <c r="SH131" s="1"/>
      <c r="SI131" s="1"/>
      <c r="SJ131" s="1"/>
      <c r="SK131" s="1"/>
      <c r="SL131" s="1"/>
      <c r="SM131" s="1"/>
      <c r="SN131" s="1"/>
      <c r="SO131" s="1"/>
      <c r="SP131" s="1"/>
      <c r="SQ131" s="1"/>
      <c r="SR131" s="1"/>
      <c r="SS131" s="1"/>
      <c r="ST131" s="1"/>
      <c r="SU131" s="1"/>
      <c r="SV131" s="1"/>
      <c r="SW131" s="1"/>
      <c r="SX131" s="1"/>
      <c r="SY131" s="1"/>
      <c r="SZ131" s="1"/>
      <c r="TA131" s="1"/>
      <c r="TB131" s="1"/>
      <c r="TC131" s="1"/>
      <c r="TD131" s="1"/>
      <c r="TE131" s="1"/>
      <c r="TF131" s="1"/>
      <c r="TG131" s="1"/>
      <c r="TH131" s="1"/>
      <c r="TI131" s="1"/>
      <c r="TJ131" s="1"/>
      <c r="TK131" s="1"/>
      <c r="TL131" s="1"/>
      <c r="TM131" s="1"/>
      <c r="TN131" s="1"/>
      <c r="TO131" s="1"/>
      <c r="TP131" s="1"/>
      <c r="TQ131" s="1"/>
      <c r="TR131" s="1"/>
      <c r="TS131" s="1"/>
      <c r="TT131" s="1"/>
      <c r="TU131" s="1"/>
      <c r="TV131" s="1"/>
      <c r="TW131" s="1"/>
      <c r="TX131" s="1"/>
      <c r="TY131" s="1"/>
      <c r="TZ131" s="1"/>
      <c r="UA131" s="1"/>
      <c r="UB131" s="1"/>
      <c r="UC131" s="1"/>
      <c r="UD131" s="1"/>
      <c r="UE131" s="1"/>
      <c r="UF131" s="1"/>
      <c r="UG131" s="1"/>
      <c r="UH131" s="1"/>
      <c r="UI131" s="1"/>
      <c r="UJ131" s="1"/>
      <c r="UK131" s="1"/>
      <c r="UL131" s="1"/>
      <c r="UM131" s="1"/>
      <c r="UN131" s="1"/>
      <c r="UO131" s="1"/>
      <c r="UP131" s="1"/>
      <c r="UQ131" s="1"/>
      <c r="UR131" s="1"/>
      <c r="US131" s="1"/>
      <c r="UT131" s="1"/>
      <c r="UU131" s="1"/>
      <c r="UV131" s="1"/>
      <c r="UW131" s="1"/>
      <c r="UX131" s="1"/>
      <c r="UY131" s="1"/>
      <c r="UZ131" s="1"/>
      <c r="VA131" s="1"/>
      <c r="VB131" s="1"/>
      <c r="VC131" s="1"/>
      <c r="VD131" s="1"/>
      <c r="VE131" s="1"/>
      <c r="VF131" s="1"/>
      <c r="VG131" s="1"/>
      <c r="VH131" s="1"/>
      <c r="VI131" s="1"/>
      <c r="VJ131" s="1"/>
      <c r="VK131" s="1"/>
      <c r="VL131" s="1"/>
      <c r="VM131" s="1"/>
      <c r="VN131" s="1"/>
      <c r="VO131" s="1"/>
      <c r="VP131" s="1"/>
      <c r="VQ131" s="1"/>
      <c r="VR131" s="1"/>
      <c r="VS131" s="1"/>
      <c r="VT131" s="1"/>
      <c r="VU131" s="1"/>
      <c r="VV131" s="1"/>
      <c r="VW131" s="1"/>
      <c r="VX131" s="1"/>
      <c r="VY131" s="1"/>
      <c r="VZ131" s="1"/>
      <c r="WA131" s="1"/>
      <c r="WB131" s="1"/>
      <c r="WC131" s="1"/>
      <c r="WD131" s="1"/>
      <c r="WE131" s="1"/>
      <c r="WF131" s="1"/>
      <c r="WG131" s="1"/>
      <c r="WH131" s="1"/>
      <c r="WI131" s="1"/>
      <c r="WJ131" s="1"/>
      <c r="WK131" s="1"/>
      <c r="WL131" s="1"/>
      <c r="WM131" s="1"/>
      <c r="WN131" s="1"/>
      <c r="WO131" s="1"/>
      <c r="WP131" s="1"/>
      <c r="WQ131" s="1"/>
      <c r="WR131" s="1"/>
      <c r="WS131" s="1"/>
      <c r="WT131" s="1"/>
      <c r="WU131" s="1"/>
      <c r="WV131" s="1"/>
      <c r="WW131" s="1"/>
      <c r="WX131" s="1"/>
      <c r="WY131" s="1"/>
      <c r="WZ131" s="1"/>
      <c r="XA131" s="1"/>
      <c r="XB131" s="1"/>
      <c r="XC131" s="1"/>
      <c r="XD131" s="1"/>
      <c r="XE131" s="1"/>
      <c r="XF131" s="1"/>
      <c r="XG131" s="1"/>
      <c r="XH131" s="1"/>
      <c r="XI131" s="1"/>
      <c r="XJ131" s="1"/>
      <c r="XK131" s="1"/>
      <c r="XL131" s="1"/>
      <c r="XM131" s="1"/>
      <c r="XN131" s="1"/>
      <c r="XO131" s="1"/>
      <c r="XP131" s="1"/>
      <c r="XQ131" s="1"/>
      <c r="XR131" s="1"/>
      <c r="XS131" s="1"/>
      <c r="XT131" s="1"/>
      <c r="XU131" s="1"/>
      <c r="XV131" s="1"/>
      <c r="XW131" s="1"/>
      <c r="XX131" s="1"/>
      <c r="XY131" s="1"/>
      <c r="XZ131" s="1"/>
      <c r="YA131" s="1"/>
      <c r="YB131" s="1"/>
      <c r="YC131" s="1"/>
      <c r="YD131" s="1"/>
      <c r="YE131" s="1"/>
      <c r="YF131" s="1"/>
      <c r="YG131" s="1"/>
      <c r="YH131" s="1"/>
      <c r="YI131" s="1"/>
      <c r="YJ131" s="1"/>
      <c r="YK131" s="1"/>
      <c r="YL131" s="1"/>
      <c r="YM131" s="1"/>
      <c r="YN131" s="1"/>
      <c r="YO131" s="1"/>
      <c r="YP131" s="1"/>
      <c r="YQ131" s="1"/>
      <c r="YR131" s="1"/>
      <c r="YS131" s="1"/>
      <c r="YT131" s="1"/>
      <c r="YU131" s="1"/>
      <c r="YV131" s="1"/>
      <c r="YW131" s="1"/>
      <c r="YX131" s="1"/>
      <c r="YY131" s="1"/>
      <c r="YZ131" s="1"/>
      <c r="ZA131" s="1"/>
      <c r="ZB131" s="1"/>
      <c r="ZC131" s="1"/>
      <c r="ZD131" s="1"/>
      <c r="ZE131" s="1"/>
      <c r="ZF131" s="1"/>
      <c r="ZG131" s="1"/>
      <c r="ZH131" s="1"/>
      <c r="ZI131" s="1"/>
      <c r="ZJ131" s="1"/>
      <c r="ZK131" s="1"/>
      <c r="ZL131" s="1"/>
      <c r="ZM131" s="1"/>
      <c r="ZN131" s="1"/>
      <c r="ZO131" s="1"/>
      <c r="ZP131" s="1"/>
      <c r="ZQ131" s="1"/>
      <c r="ZR131" s="1"/>
      <c r="ZS131" s="1"/>
      <c r="ZT131" s="1"/>
      <c r="ZU131" s="1"/>
      <c r="ZV131" s="1"/>
      <c r="ZW131" s="1"/>
      <c r="ZX131" s="1"/>
      <c r="ZY131" s="1"/>
      <c r="ZZ131" s="1"/>
      <c r="AAA131" s="1"/>
      <c r="AAB131" s="1"/>
      <c r="AAC131" s="1"/>
      <c r="AAD131" s="1"/>
      <c r="AAE131" s="1"/>
      <c r="AAF131" s="1"/>
      <c r="AAG131" s="1"/>
      <c r="AAH131" s="1"/>
      <c r="AAI131" s="1"/>
      <c r="AAJ131" s="1"/>
      <c r="AAK131" s="1"/>
      <c r="AAL131" s="1"/>
      <c r="AAM131" s="1"/>
      <c r="AAN131" s="1"/>
      <c r="AAO131" s="1"/>
      <c r="AAP131" s="1"/>
      <c r="AAQ131" s="1"/>
      <c r="AAR131" s="1"/>
      <c r="AAS131" s="1"/>
      <c r="AAT131" s="1"/>
      <c r="AAU131" s="1"/>
      <c r="AAV131" s="1"/>
      <c r="AAW131" s="1"/>
      <c r="AAX131" s="1"/>
      <c r="AAY131" s="1"/>
      <c r="AAZ131" s="1"/>
      <c r="ABA131" s="1"/>
      <c r="ABB131" s="1"/>
      <c r="ABC131" s="1"/>
      <c r="ABD131" s="1"/>
      <c r="ABE131" s="1"/>
      <c r="ABF131" s="1"/>
      <c r="ABG131" s="1"/>
      <c r="ABH131" s="1"/>
      <c r="ABI131" s="1"/>
      <c r="ABJ131" s="1"/>
      <c r="ABK131" s="1"/>
      <c r="ABL131" s="1"/>
      <c r="ABM131" s="1"/>
      <c r="ABN131" s="1"/>
      <c r="ABO131" s="1"/>
      <c r="ABP131" s="1"/>
      <c r="ABQ131" s="1"/>
      <c r="ABR131" s="1"/>
      <c r="ABS131" s="1"/>
      <c r="ABT131" s="1"/>
      <c r="ABU131" s="1"/>
      <c r="ABV131" s="1"/>
      <c r="ABW131" s="1"/>
      <c r="ABX131" s="1"/>
      <c r="ABY131" s="1"/>
      <c r="ABZ131" s="1"/>
      <c r="ACA131" s="1"/>
      <c r="ACB131" s="1"/>
      <c r="ACC131" s="1"/>
      <c r="ACD131" s="1"/>
      <c r="ACE131" s="1"/>
      <c r="ACF131" s="1"/>
      <c r="ACG131" s="1"/>
      <c r="ACH131" s="1"/>
      <c r="ACI131" s="1"/>
      <c r="ACJ131" s="1"/>
      <c r="ACK131" s="1"/>
      <c r="ACL131" s="1"/>
      <c r="ACM131" s="1"/>
      <c r="ACN131" s="1"/>
      <c r="ACO131" s="1"/>
      <c r="ACP131" s="1"/>
      <c r="ACQ131" s="1"/>
      <c r="ACR131" s="1"/>
      <c r="ACS131" s="1"/>
      <c r="ACT131" s="1"/>
      <c r="ACU131" s="1"/>
      <c r="ACV131" s="1"/>
      <c r="ACW131" s="1"/>
      <c r="ACX131" s="1"/>
      <c r="ACY131" s="1"/>
      <c r="ACZ131" s="1"/>
      <c r="ADA131" s="1"/>
      <c r="ADB131" s="1"/>
      <c r="ADC131" s="1"/>
      <c r="ADD131" s="1"/>
      <c r="ADE131" s="1"/>
      <c r="ADF131" s="1"/>
      <c r="ADG131" s="1"/>
      <c r="ADH131" s="1"/>
      <c r="ADI131" s="1"/>
      <c r="ADJ131" s="1"/>
      <c r="ADK131" s="1"/>
      <c r="ADL131" s="1"/>
      <c r="ADM131" s="1"/>
      <c r="ADN131" s="1"/>
      <c r="ADO131" s="1"/>
      <c r="ADP131" s="1"/>
      <c r="ADQ131" s="1"/>
      <c r="ADR131" s="1"/>
      <c r="ADS131" s="1"/>
      <c r="ADT131" s="1"/>
      <c r="ADU131" s="1"/>
      <c r="ADV131" s="1"/>
      <c r="ADW131" s="1"/>
      <c r="ADX131" s="1"/>
      <c r="ADY131" s="1"/>
      <c r="ADZ131" s="1"/>
      <c r="AEA131" s="1"/>
      <c r="AEB131" s="1"/>
      <c r="AEC131" s="1"/>
      <c r="AED131" s="1"/>
      <c r="AEE131" s="1"/>
      <c r="AEF131" s="1"/>
      <c r="AEG131" s="1"/>
      <c r="AEH131" s="1"/>
      <c r="AEI131" s="1"/>
      <c r="AEJ131" s="1"/>
      <c r="AEK131" s="1"/>
      <c r="AEL131" s="1"/>
      <c r="AEM131" s="1"/>
      <c r="AEN131" s="1"/>
      <c r="AEO131" s="1"/>
      <c r="AEP131" s="1"/>
      <c r="AEQ131" s="1"/>
      <c r="AER131" s="1"/>
      <c r="AES131" s="1"/>
      <c r="AET131" s="1"/>
      <c r="AEU131" s="1"/>
      <c r="AEV131" s="1"/>
      <c r="AEW131" s="1"/>
      <c r="AEX131" s="1"/>
      <c r="AEY131" s="1"/>
      <c r="AEZ131" s="1"/>
      <c r="AFA131" s="1"/>
      <c r="AFB131" s="1"/>
      <c r="AFC131" s="1"/>
      <c r="AFD131" s="1"/>
      <c r="AFE131" s="1"/>
      <c r="AFF131" s="1"/>
      <c r="AFG131" s="1"/>
      <c r="AFH131" s="1"/>
      <c r="AFI131" s="1"/>
      <c r="AFJ131" s="1"/>
      <c r="AFK131" s="1"/>
      <c r="AFL131" s="1"/>
      <c r="AFM131" s="1"/>
      <c r="AFN131" s="1"/>
      <c r="AFO131" s="1"/>
      <c r="AFP131" s="1"/>
      <c r="AFQ131" s="1"/>
      <c r="AFR131" s="1"/>
      <c r="AFS131" s="1"/>
      <c r="AFT131" s="1"/>
      <c r="AFU131" s="1"/>
      <c r="AFV131" s="1"/>
      <c r="AFW131" s="1"/>
      <c r="AFX131" s="1"/>
      <c r="AFY131" s="1"/>
      <c r="AFZ131" s="1"/>
      <c r="AGA131" s="1"/>
      <c r="AGB131" s="1"/>
      <c r="AGC131" s="1"/>
      <c r="AGD131" s="1"/>
      <c r="AGE131" s="1"/>
      <c r="AGF131" s="1"/>
      <c r="AGG131" s="1"/>
      <c r="AGH131" s="1"/>
      <c r="AGI131" s="1"/>
      <c r="AGJ131" s="1"/>
      <c r="AGK131" s="1"/>
      <c r="AGL131" s="1"/>
      <c r="AGM131" s="1"/>
      <c r="AGN131" s="1"/>
      <c r="AGO131" s="1"/>
      <c r="AGP131" s="1"/>
      <c r="AGQ131" s="1"/>
      <c r="AGR131" s="1"/>
      <c r="AGS131" s="1"/>
      <c r="AGT131" s="1"/>
      <c r="AGU131" s="1"/>
      <c r="AGV131" s="1"/>
      <c r="AGW131" s="1"/>
      <c r="AGX131" s="1"/>
      <c r="AGY131" s="1"/>
      <c r="AGZ131" s="1"/>
      <c r="AHA131" s="1"/>
      <c r="AHB131" s="1"/>
      <c r="AHC131" s="1"/>
      <c r="AHD131" s="1"/>
      <c r="AHE131" s="1"/>
      <c r="AHF131" s="1"/>
      <c r="AHG131" s="1"/>
      <c r="AHH131" s="1"/>
      <c r="AHI131" s="1"/>
      <c r="AHJ131" s="1"/>
      <c r="AHK131" s="1"/>
      <c r="AHL131" s="1"/>
      <c r="AHM131" s="1"/>
      <c r="AHN131" s="1"/>
      <c r="AHO131" s="1"/>
      <c r="AHP131" s="1"/>
      <c r="AHQ131" s="1"/>
      <c r="AHR131" s="1"/>
      <c r="AHS131" s="1"/>
      <c r="AHT131" s="1"/>
      <c r="AHU131" s="1"/>
      <c r="AHV131" s="1"/>
      <c r="AHW131" s="1"/>
      <c r="AHX131" s="1"/>
      <c r="AHY131" s="1"/>
      <c r="AHZ131" s="1"/>
      <c r="AIA131" s="1"/>
      <c r="AIB131" s="1"/>
      <c r="AIC131" s="1"/>
      <c r="AID131" s="1"/>
      <c r="AIE131" s="1"/>
      <c r="AIF131" s="1"/>
      <c r="AIG131" s="1"/>
      <c r="AIH131" s="1"/>
      <c r="AII131" s="1"/>
      <c r="AIJ131" s="1"/>
      <c r="AIK131" s="1"/>
      <c r="AIL131" s="1"/>
      <c r="AIM131" s="1"/>
      <c r="AIN131" s="1"/>
      <c r="AIO131" s="1"/>
      <c r="AIP131" s="1"/>
      <c r="AIQ131" s="1"/>
      <c r="AIR131" s="1"/>
      <c r="AIS131" s="1"/>
      <c r="AIT131" s="1"/>
      <c r="AIU131" s="1"/>
      <c r="AIV131" s="1"/>
      <c r="AIW131" s="1"/>
      <c r="AIX131" s="1"/>
      <c r="AIY131" s="1"/>
      <c r="AIZ131" s="1"/>
      <c r="AJA131" s="1"/>
      <c r="AJB131" s="1"/>
      <c r="AJC131" s="1"/>
      <c r="AJD131" s="1"/>
      <c r="AJE131" s="1"/>
      <c r="AJF131" s="1"/>
      <c r="AJG131" s="1"/>
      <c r="AJH131" s="1"/>
      <c r="AJI131" s="1"/>
      <c r="AJJ131" s="1"/>
      <c r="AJK131" s="1"/>
      <c r="AJL131" s="1"/>
      <c r="AJM131" s="1"/>
      <c r="AJN131" s="1"/>
      <c r="AJO131" s="1"/>
      <c r="AJP131" s="1"/>
      <c r="AJQ131" s="1"/>
      <c r="AJR131" s="1"/>
      <c r="AJS131" s="1"/>
      <c r="AJT131" s="1"/>
      <c r="AJU131" s="1"/>
      <c r="AJV131" s="1"/>
      <c r="AJW131" s="1"/>
      <c r="AJX131" s="1"/>
      <c r="AJY131" s="1"/>
      <c r="AJZ131" s="1"/>
      <c r="AKA131" s="1"/>
      <c r="AKB131" s="1"/>
      <c r="AKC131" s="1"/>
      <c r="AKD131" s="1"/>
      <c r="AKE131" s="1"/>
      <c r="AKF131" s="1"/>
      <c r="AKG131" s="1"/>
      <c r="AKH131" s="1"/>
      <c r="AKI131" s="1"/>
      <c r="AKJ131" s="1"/>
      <c r="AKK131" s="1"/>
      <c r="AKL131" s="1"/>
      <c r="AKM131" s="1"/>
      <c r="AKN131" s="1"/>
      <c r="AKO131" s="1"/>
      <c r="AKP131" s="1"/>
      <c r="AKQ131" s="1"/>
      <c r="AKR131" s="1"/>
      <c r="AKS131" s="1"/>
      <c r="AKT131" s="1"/>
      <c r="AKU131" s="1"/>
      <c r="AKV131" s="1"/>
      <c r="AKW131" s="1"/>
      <c r="AKX131" s="1"/>
      <c r="AKY131" s="1"/>
      <c r="AKZ131" s="1"/>
      <c r="ALA131" s="1"/>
      <c r="ALB131" s="1"/>
      <c r="ALC131" s="1"/>
      <c r="ALD131" s="1"/>
      <c r="ALE131" s="1"/>
      <c r="ALF131" s="1"/>
      <c r="ALG131" s="1"/>
      <c r="ALH131" s="1"/>
      <c r="ALI131" s="1"/>
      <c r="ALJ131" s="1"/>
      <c r="ALK131" s="1"/>
      <c r="ALL131" s="1"/>
      <c r="ALM131" s="1"/>
    </row>
  </sheetData>
  <mergeCells count="21">
    <mergeCell ref="B30:J30"/>
    <mergeCell ref="B31:J31"/>
    <mergeCell ref="A24:J24"/>
    <mergeCell ref="A25:J25"/>
    <mergeCell ref="B26:J26"/>
    <mergeCell ref="B27:J27"/>
    <mergeCell ref="B28:J28"/>
    <mergeCell ref="A1:J1"/>
    <mergeCell ref="A11:J11"/>
    <mergeCell ref="A12:J12"/>
    <mergeCell ref="A23:E23"/>
    <mergeCell ref="B29:J29"/>
    <mergeCell ref="A2:J2"/>
    <mergeCell ref="A3:J3"/>
    <mergeCell ref="A4:J4"/>
    <mergeCell ref="A5:J5"/>
    <mergeCell ref="A6:J6"/>
    <mergeCell ref="A7:J7"/>
    <mergeCell ref="A8:J8"/>
    <mergeCell ref="A9:J9"/>
    <mergeCell ref="A10:J10"/>
  </mergeCells>
  <dataValidations disablePrompts="1" count="6">
    <dataValidation type="whole" allowBlank="1" showInputMessage="1" showErrorMessage="1" sqref="IC37 RY37 ABU37">
      <formula1>0</formula1>
      <formula2>100</formula2>
    </dataValidation>
    <dataValidation allowBlank="1" showInputMessage="1" showErrorMessage="1" promptTitle="ATENÇÃO" sqref="ID34 RZ34 ABV34">
      <formula1>0</formula1>
      <formula2>10000</formula2>
    </dataValidation>
    <dataValidation allowBlank="1" showInputMessage="1" showErrorMessage="1" prompt="O VALOR A SER PREENCHIDO DEVERÁ SE REFERIR A UM PROFISSIONAL." sqref="IC33 RY33 ABU33">
      <formula1>0</formula1>
      <formula2>0</formula2>
    </dataValidation>
    <dataValidation type="decimal" allowBlank="1" showInputMessage="1" showErrorMessage="1" promptTitle="ATENÇÃO" prompt="O VALOR A SER  PREENCHIDO DEVERÁ SE REFERIR A UM PROFISSIONAL" sqref="ID35 RZ35 ABV35">
      <formula1>0</formula1>
      <formula2>10000</formula2>
    </dataValidation>
    <dataValidation type="decimal" allowBlank="1" showInputMessage="1" showErrorMessage="1" promptTitle="ATENÇÃO" prompt="O VALOR A SER  PREENCHIDO DEVERÁ SE REFERIR A UM PROFISSIONAL." sqref="ID36 RZ36 ABV36">
      <formula1>0</formula1>
      <formula2>10000</formula2>
    </dataValidation>
    <dataValidation type="decimal" allowBlank="1" showInputMessage="1" showErrorMessage="1" promptTitle="ATENÇÃO" sqref="ID87 RZ87 ABV87">
      <formula1>0</formula1>
      <formula2>20000</formula2>
    </dataValidation>
  </dataValidations>
  <pageMargins left="0.70866141732283472" right="0.70866141732283472" top="1.3385826771653544" bottom="0.74803149606299213" header="0.31496062992125984" footer="0.31496062992125984"/>
  <pageSetup paperSize="9" scale="57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D180"/>
  <sheetViews>
    <sheetView showGridLines="0" topLeftCell="A13" zoomScale="85" zoomScaleNormal="85" zoomScaleSheetLayoutView="100" workbookViewId="0">
      <selection activeCell="G123" sqref="G123"/>
    </sheetView>
  </sheetViews>
  <sheetFormatPr defaultRowHeight="15" x14ac:dyDescent="0.25"/>
  <cols>
    <col min="1" max="1" width="9.42578125" style="45" customWidth="1"/>
    <col min="2" max="2" width="70.140625" style="5" customWidth="1"/>
    <col min="3" max="3" width="15.42578125" style="5" customWidth="1"/>
    <col min="4" max="4" width="14.28515625" style="5" customWidth="1"/>
    <col min="5" max="992" width="9.140625" style="5"/>
    <col min="993" max="16384" width="9.140625" style="1"/>
  </cols>
  <sheetData>
    <row r="1" spans="1:992" ht="20.25" x14ac:dyDescent="0.25">
      <c r="A1" s="220" t="s">
        <v>21</v>
      </c>
      <c r="B1" s="221"/>
      <c r="C1" s="221"/>
      <c r="D1" s="22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</row>
    <row r="2" spans="1:992" ht="15.75" x14ac:dyDescent="0.25">
      <c r="A2" s="10" t="s">
        <v>24</v>
      </c>
      <c r="B2" s="17"/>
      <c r="C2" s="9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</row>
    <row r="3" spans="1:992" ht="15.75" x14ac:dyDescent="0.25">
      <c r="A3" s="10" t="s">
        <v>25</v>
      </c>
      <c r="B3" s="11"/>
      <c r="C3" s="9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</row>
    <row r="4" spans="1:992" ht="15.75" x14ac:dyDescent="0.25">
      <c r="A4" s="10" t="s">
        <v>23</v>
      </c>
      <c r="B4" s="11"/>
      <c r="C4" s="9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</row>
    <row r="5" spans="1:992" s="2" customFormat="1" ht="15.75" x14ac:dyDescent="0.25">
      <c r="A5" s="12" t="s">
        <v>22</v>
      </c>
      <c r="B5" s="13"/>
      <c r="C5" s="14"/>
      <c r="D5" s="24"/>
    </row>
    <row r="6" spans="1:992" s="2" customFormat="1" ht="15.75" x14ac:dyDescent="0.25">
      <c r="A6" s="12" t="s">
        <v>183</v>
      </c>
      <c r="B6" s="13"/>
      <c r="C6" s="14"/>
      <c r="D6" s="24"/>
    </row>
    <row r="7" spans="1:992" s="2" customFormat="1" ht="15.75" x14ac:dyDescent="0.25">
      <c r="A7" s="12" t="s">
        <v>101</v>
      </c>
      <c r="B7" s="13"/>
      <c r="C7" s="14"/>
      <c r="D7" s="24"/>
    </row>
    <row r="8" spans="1:992" s="2" customFormat="1" ht="15.75" x14ac:dyDescent="0.25">
      <c r="A8" s="12" t="s">
        <v>100</v>
      </c>
      <c r="B8" s="15"/>
      <c r="C8" s="14"/>
      <c r="D8" s="24"/>
    </row>
    <row r="9" spans="1:992" ht="15.75" x14ac:dyDescent="0.25">
      <c r="A9" s="12" t="s">
        <v>113</v>
      </c>
      <c r="B9" s="14"/>
      <c r="C9" s="9"/>
      <c r="D9" s="2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</row>
    <row r="10" spans="1:992" s="2" customFormat="1" ht="15.75" x14ac:dyDescent="0.25">
      <c r="A10" s="12" t="s">
        <v>182</v>
      </c>
      <c r="B10" s="15"/>
      <c r="C10" s="14"/>
      <c r="D10" s="24"/>
    </row>
    <row r="11" spans="1:992" s="4" customFormat="1" ht="15.75" customHeight="1" x14ac:dyDescent="0.25">
      <c r="A11" s="223" t="s">
        <v>189</v>
      </c>
      <c r="B11" s="224"/>
      <c r="C11" s="224"/>
      <c r="D11" s="225"/>
    </row>
    <row r="12" spans="1:992" s="2" customFormat="1" ht="15.75" x14ac:dyDescent="0.25">
      <c r="A12" s="46" t="s">
        <v>184</v>
      </c>
      <c r="B12" s="47"/>
      <c r="C12" s="48"/>
      <c r="D12" s="49"/>
    </row>
    <row r="13" spans="1:992" ht="18.75" x14ac:dyDescent="0.3">
      <c r="A13" s="226" t="s">
        <v>35</v>
      </c>
      <c r="B13" s="226"/>
      <c r="C13" s="226"/>
      <c r="D13" s="22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</row>
    <row r="14" spans="1:992" ht="31.5" x14ac:dyDescent="0.25">
      <c r="A14" s="50" t="s">
        <v>39</v>
      </c>
      <c r="B14" s="51" t="s">
        <v>36</v>
      </c>
      <c r="C14" s="51" t="s">
        <v>37</v>
      </c>
      <c r="D14" s="5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</row>
    <row r="15" spans="1:992" ht="31.5" x14ac:dyDescent="0.25">
      <c r="A15" s="52">
        <v>1</v>
      </c>
      <c r="B15" s="53" t="s">
        <v>173</v>
      </c>
      <c r="C15" s="54" t="s">
        <v>186</v>
      </c>
      <c r="D15" s="10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</row>
    <row r="16" spans="1:992" ht="26.25" customHeight="1" x14ac:dyDescent="0.25">
      <c r="A16" s="227" t="s">
        <v>4</v>
      </c>
      <c r="B16" s="227"/>
      <c r="C16" s="227"/>
      <c r="D16" s="22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</row>
    <row r="17" spans="1:991" ht="26.25" customHeight="1" x14ac:dyDescent="0.25">
      <c r="A17" s="228" t="s">
        <v>114</v>
      </c>
      <c r="B17" s="228"/>
      <c r="C17" s="228"/>
      <c r="D17" s="22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</row>
    <row r="18" spans="1:991" ht="15.75" customHeight="1" x14ac:dyDescent="0.25">
      <c r="A18" s="50" t="s">
        <v>42</v>
      </c>
      <c r="B18" s="55" t="s">
        <v>36</v>
      </c>
      <c r="C18" s="51" t="s">
        <v>79</v>
      </c>
      <c r="D18" s="50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</row>
    <row r="19" spans="1:991" ht="15.75" customHeight="1" x14ac:dyDescent="0.25">
      <c r="A19" s="56" t="s">
        <v>0</v>
      </c>
      <c r="B19" s="53" t="s">
        <v>40</v>
      </c>
      <c r="C19" s="56"/>
      <c r="D19" s="107">
        <f>D15</f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</row>
    <row r="20" spans="1:991" ht="15.75" customHeight="1" x14ac:dyDescent="0.25">
      <c r="A20" s="56" t="s">
        <v>1</v>
      </c>
      <c r="B20" s="53" t="s">
        <v>115</v>
      </c>
      <c r="C20" s="54">
        <v>0.15</v>
      </c>
      <c r="D20" s="107">
        <f>ROUND((C20*D15),2)</f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</row>
    <row r="21" spans="1:991" s="2" customFormat="1" ht="15.75" customHeight="1" x14ac:dyDescent="0.25">
      <c r="A21" s="56" t="s">
        <v>2</v>
      </c>
      <c r="B21" s="53" t="s">
        <v>10</v>
      </c>
      <c r="C21" s="56"/>
      <c r="D21" s="107"/>
    </row>
    <row r="22" spans="1:991" s="2" customFormat="1" ht="15.75" customHeight="1" x14ac:dyDescent="0.25">
      <c r="A22" s="219" t="s">
        <v>124</v>
      </c>
      <c r="B22" s="219"/>
      <c r="C22" s="219"/>
      <c r="D22" s="108">
        <f>ROUND(SUM(D19:D21),2)</f>
        <v>0</v>
      </c>
    </row>
    <row r="23" spans="1:991" ht="26.25" customHeight="1" x14ac:dyDescent="0.25">
      <c r="A23" s="228" t="s">
        <v>117</v>
      </c>
      <c r="B23" s="228"/>
      <c r="C23" s="228"/>
      <c r="D23" s="22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</row>
    <row r="24" spans="1:991" ht="15.75" customHeight="1" x14ac:dyDescent="0.25">
      <c r="A24" s="50" t="s">
        <v>42</v>
      </c>
      <c r="B24" s="55" t="s">
        <v>36</v>
      </c>
      <c r="C24" s="51" t="s">
        <v>79</v>
      </c>
      <c r="D24" s="50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</row>
    <row r="25" spans="1:991" ht="15.75" customHeight="1" x14ac:dyDescent="0.25">
      <c r="A25" s="56" t="s">
        <v>0</v>
      </c>
      <c r="B25" s="53" t="s">
        <v>174</v>
      </c>
      <c r="C25" s="54">
        <v>0.05</v>
      </c>
      <c r="D25" s="107">
        <f>ROUND(C25*D22,2)</f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</row>
    <row r="26" spans="1:991" ht="15.75" customHeight="1" x14ac:dyDescent="0.25">
      <c r="A26" s="56" t="s">
        <v>1</v>
      </c>
      <c r="B26" s="53" t="s">
        <v>175</v>
      </c>
      <c r="C26" s="54"/>
      <c r="D26" s="10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</row>
    <row r="27" spans="1:991" s="2" customFormat="1" ht="15.75" customHeight="1" x14ac:dyDescent="0.25">
      <c r="A27" s="84" t="s">
        <v>2</v>
      </c>
      <c r="B27" s="85" t="s">
        <v>10</v>
      </c>
      <c r="C27" s="84"/>
      <c r="D27" s="109"/>
    </row>
    <row r="28" spans="1:991" s="2" customFormat="1" ht="15.75" customHeight="1" x14ac:dyDescent="0.25">
      <c r="A28" s="230" t="s">
        <v>125</v>
      </c>
      <c r="B28" s="230"/>
      <c r="C28" s="230"/>
      <c r="D28" s="110">
        <f>ROUND(SUM(D25:D27),2)</f>
        <v>0</v>
      </c>
    </row>
    <row r="29" spans="1:991" s="2" customFormat="1" ht="15.75" customHeight="1" x14ac:dyDescent="0.25">
      <c r="A29" s="82"/>
      <c r="B29" s="82"/>
      <c r="C29" s="82"/>
      <c r="D29" s="83"/>
    </row>
    <row r="30" spans="1:991" ht="15.75" x14ac:dyDescent="0.25">
      <c r="A30" s="231" t="s">
        <v>118</v>
      </c>
      <c r="B30" s="231"/>
      <c r="C30" s="231"/>
      <c r="D30" s="23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</row>
    <row r="31" spans="1:991" ht="15.75" x14ac:dyDescent="0.25">
      <c r="A31" s="88" t="s">
        <v>42</v>
      </c>
      <c r="B31" s="88" t="s">
        <v>88</v>
      </c>
      <c r="C31" s="88"/>
      <c r="D31" s="90" t="s">
        <v>41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</row>
    <row r="32" spans="1:991" ht="15.75" x14ac:dyDescent="0.25">
      <c r="A32" s="86" t="s">
        <v>119</v>
      </c>
      <c r="B32" s="87" t="s">
        <v>120</v>
      </c>
      <c r="C32" s="87"/>
      <c r="D32" s="111">
        <f>D22</f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</row>
    <row r="33" spans="1:991" ht="15.75" x14ac:dyDescent="0.25">
      <c r="A33" s="58" t="s">
        <v>121</v>
      </c>
      <c r="B33" s="59" t="s">
        <v>122</v>
      </c>
      <c r="C33" s="59"/>
      <c r="D33" s="81">
        <f>D28</f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</row>
    <row r="34" spans="1:991" ht="15.75" x14ac:dyDescent="0.25">
      <c r="A34" s="219" t="s">
        <v>70</v>
      </c>
      <c r="B34" s="219"/>
      <c r="C34" s="219"/>
      <c r="D34" s="108">
        <f>SUM(D32:D33)</f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</row>
    <row r="35" spans="1:991" s="2" customFormat="1" ht="15.75" customHeight="1" x14ac:dyDescent="0.25">
      <c r="A35" s="82"/>
      <c r="B35" s="82"/>
      <c r="C35" s="82"/>
      <c r="D35" s="83"/>
    </row>
    <row r="36" spans="1:991" s="2" customFormat="1" ht="25.5" customHeight="1" x14ac:dyDescent="0.2">
      <c r="A36" s="227" t="s">
        <v>123</v>
      </c>
      <c r="B36" s="227"/>
      <c r="C36" s="227"/>
      <c r="D36" s="227"/>
    </row>
    <row r="37" spans="1:991" s="2" customFormat="1" ht="31.5" customHeight="1" x14ac:dyDescent="0.2">
      <c r="A37" s="228" t="s">
        <v>45</v>
      </c>
      <c r="B37" s="228"/>
      <c r="C37" s="51" t="s">
        <v>79</v>
      </c>
      <c r="D37" s="51" t="s">
        <v>41</v>
      </c>
    </row>
    <row r="38" spans="1:991" s="2" customFormat="1" ht="15.75" customHeight="1" x14ac:dyDescent="0.25">
      <c r="A38" s="58" t="s">
        <v>0</v>
      </c>
      <c r="B38" s="59" t="s">
        <v>46</v>
      </c>
      <c r="C38" s="60"/>
      <c r="D38" s="81">
        <f>ROUND(($D$22*C38),2)</f>
        <v>0</v>
      </c>
    </row>
    <row r="39" spans="1:991" s="2" customFormat="1" ht="15.75" customHeight="1" x14ac:dyDescent="0.25">
      <c r="A39" s="58" t="s">
        <v>1</v>
      </c>
      <c r="B39" s="59" t="s">
        <v>48</v>
      </c>
      <c r="C39" s="60"/>
      <c r="D39" s="81">
        <f>ROUND(($D$22*C39),2)</f>
        <v>0</v>
      </c>
    </row>
    <row r="40" spans="1:991" s="2" customFormat="1" ht="15.75" customHeight="1" x14ac:dyDescent="0.25">
      <c r="A40" s="232" t="s">
        <v>50</v>
      </c>
      <c r="B40" s="232"/>
      <c r="C40" s="61">
        <f>SUM(C38:C39)</f>
        <v>0</v>
      </c>
      <c r="D40" s="104">
        <f>ROUND(SUM(D38:D39),2)</f>
        <v>0</v>
      </c>
    </row>
    <row r="41" spans="1:991" s="2" customFormat="1" ht="15.75" customHeight="1" x14ac:dyDescent="0.25">
      <c r="A41" s="82"/>
      <c r="B41" s="82"/>
      <c r="C41" s="82"/>
      <c r="D41" s="83"/>
    </row>
    <row r="42" spans="1:991" s="2" customFormat="1" ht="25.5" customHeight="1" x14ac:dyDescent="0.2">
      <c r="A42" s="233" t="s">
        <v>89</v>
      </c>
      <c r="B42" s="233"/>
      <c r="C42" s="233"/>
      <c r="D42" s="233"/>
    </row>
    <row r="43" spans="1:991" s="2" customFormat="1" ht="25.5" customHeight="1" x14ac:dyDescent="0.2">
      <c r="A43" s="234" t="s">
        <v>128</v>
      </c>
      <c r="B43" s="234"/>
      <c r="C43" s="234"/>
      <c r="D43" s="112">
        <f>D22+D40</f>
        <v>0</v>
      </c>
    </row>
    <row r="44" spans="1:991" s="2" customFormat="1" ht="31.5" customHeight="1" x14ac:dyDescent="0.2">
      <c r="A44" s="228" t="s">
        <v>49</v>
      </c>
      <c r="B44" s="228"/>
      <c r="C44" s="51" t="s">
        <v>79</v>
      </c>
      <c r="D44" s="51" t="s">
        <v>41</v>
      </c>
    </row>
    <row r="45" spans="1:991" s="2" customFormat="1" ht="15.75" customHeight="1" x14ac:dyDescent="0.25">
      <c r="A45" s="58" t="s">
        <v>0</v>
      </c>
      <c r="B45" s="59" t="s">
        <v>132</v>
      </c>
      <c r="C45" s="60"/>
      <c r="D45" s="81">
        <f t="shared" ref="D45:D52" si="0">ROUND(($D$43*C45),2)</f>
        <v>0</v>
      </c>
    </row>
    <row r="46" spans="1:991" s="2" customFormat="1" ht="15.75" customHeight="1" x14ac:dyDescent="0.25">
      <c r="A46" s="58" t="s">
        <v>1</v>
      </c>
      <c r="B46" s="59" t="s">
        <v>133</v>
      </c>
      <c r="C46" s="60"/>
      <c r="D46" s="81">
        <f t="shared" si="0"/>
        <v>0</v>
      </c>
    </row>
    <row r="47" spans="1:991" s="2" customFormat="1" ht="15.75" customHeight="1" x14ac:dyDescent="0.25">
      <c r="A47" s="58" t="s">
        <v>0</v>
      </c>
      <c r="B47" s="59" t="s">
        <v>134</v>
      </c>
      <c r="C47" s="60"/>
      <c r="D47" s="81">
        <f t="shared" si="0"/>
        <v>0</v>
      </c>
    </row>
    <row r="48" spans="1:991" s="2" customFormat="1" ht="15.75" customHeight="1" x14ac:dyDescent="0.25">
      <c r="A48" s="58" t="s">
        <v>1</v>
      </c>
      <c r="B48" s="59" t="s">
        <v>14</v>
      </c>
      <c r="C48" s="60"/>
      <c r="D48" s="81">
        <f t="shared" si="0"/>
        <v>0</v>
      </c>
    </row>
    <row r="49" spans="1:991" s="2" customFormat="1" ht="15.75" customHeight="1" x14ac:dyDescent="0.25">
      <c r="A49" s="58" t="s">
        <v>0</v>
      </c>
      <c r="B49" s="59" t="s">
        <v>15</v>
      </c>
      <c r="C49" s="60"/>
      <c r="D49" s="81">
        <f t="shared" si="0"/>
        <v>0</v>
      </c>
    </row>
    <row r="50" spans="1:991" s="2" customFormat="1" ht="15.75" customHeight="1" x14ac:dyDescent="0.25">
      <c r="A50" s="58" t="s">
        <v>1</v>
      </c>
      <c r="B50" s="59" t="s">
        <v>16</v>
      </c>
      <c r="C50" s="60"/>
      <c r="D50" s="81">
        <f t="shared" si="0"/>
        <v>0</v>
      </c>
    </row>
    <row r="51" spans="1:991" s="2" customFormat="1" ht="31.5" customHeight="1" x14ac:dyDescent="0.25">
      <c r="A51" s="64" t="s">
        <v>0</v>
      </c>
      <c r="B51" s="65" t="s">
        <v>44</v>
      </c>
      <c r="C51" s="66"/>
      <c r="D51" s="113">
        <f t="shared" si="0"/>
        <v>0</v>
      </c>
    </row>
    <row r="52" spans="1:991" s="2" customFormat="1" ht="15.75" customHeight="1" x14ac:dyDescent="0.25">
      <c r="A52" s="58" t="s">
        <v>1</v>
      </c>
      <c r="B52" s="59" t="s">
        <v>17</v>
      </c>
      <c r="C52" s="60"/>
      <c r="D52" s="81">
        <f t="shared" si="0"/>
        <v>0</v>
      </c>
    </row>
    <row r="53" spans="1:991" s="2" customFormat="1" ht="15.75" customHeight="1" x14ac:dyDescent="0.25">
      <c r="A53" s="232" t="s">
        <v>51</v>
      </c>
      <c r="B53" s="232"/>
      <c r="C53" s="61">
        <f>SUM(C45:C52)</f>
        <v>0</v>
      </c>
      <c r="D53" s="104">
        <f>SUM(D45:D52)</f>
        <v>0</v>
      </c>
    </row>
    <row r="54" spans="1:991" s="2" customFormat="1" ht="15.75" customHeight="1" x14ac:dyDescent="0.25">
      <c r="A54" s="229" t="s">
        <v>52</v>
      </c>
      <c r="B54" s="229"/>
      <c r="C54" s="229"/>
      <c r="D54" s="67" t="s">
        <v>41</v>
      </c>
    </row>
    <row r="55" spans="1:991" s="2" customFormat="1" ht="15.75" x14ac:dyDescent="0.25">
      <c r="A55" s="58" t="s">
        <v>0</v>
      </c>
      <c r="B55" s="59" t="s">
        <v>129</v>
      </c>
      <c r="C55" s="59"/>
      <c r="D55" s="81"/>
    </row>
    <row r="56" spans="1:991" s="2" customFormat="1" ht="15.75" x14ac:dyDescent="0.25">
      <c r="A56" s="58" t="s">
        <v>1</v>
      </c>
      <c r="B56" s="59" t="s">
        <v>11</v>
      </c>
      <c r="C56" s="59"/>
      <c r="D56" s="81"/>
    </row>
    <row r="57" spans="1:991" s="2" customFormat="1" ht="15.75" x14ac:dyDescent="0.25">
      <c r="A57" s="58" t="s">
        <v>2</v>
      </c>
      <c r="B57" s="59" t="s">
        <v>12</v>
      </c>
      <c r="C57" s="59"/>
      <c r="D57" s="81"/>
      <c r="F57" s="119"/>
    </row>
    <row r="58" spans="1:991" s="2" customFormat="1" ht="15.75" x14ac:dyDescent="0.25">
      <c r="A58" s="58" t="s">
        <v>3</v>
      </c>
      <c r="B58" s="59" t="s">
        <v>130</v>
      </c>
      <c r="C58" s="59"/>
      <c r="D58" s="81"/>
    </row>
    <row r="59" spans="1:991" s="2" customFormat="1" ht="15.75" x14ac:dyDescent="0.25">
      <c r="A59" s="58" t="s">
        <v>5</v>
      </c>
      <c r="B59" s="59" t="s">
        <v>131</v>
      </c>
      <c r="C59" s="59"/>
      <c r="D59" s="81"/>
    </row>
    <row r="60" spans="1:991" s="2" customFormat="1" ht="15.75" x14ac:dyDescent="0.25">
      <c r="A60" s="68" t="s">
        <v>6</v>
      </c>
      <c r="B60" s="69" t="s">
        <v>43</v>
      </c>
      <c r="C60" s="59"/>
      <c r="D60" s="81"/>
    </row>
    <row r="61" spans="1:991" ht="15.75" x14ac:dyDescent="0.25">
      <c r="A61" s="68" t="s">
        <v>7</v>
      </c>
      <c r="B61" s="69" t="s">
        <v>10</v>
      </c>
      <c r="C61" s="69"/>
      <c r="D61" s="10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</row>
    <row r="62" spans="1:991" ht="15.75" x14ac:dyDescent="0.25">
      <c r="A62" s="219" t="s">
        <v>53</v>
      </c>
      <c r="B62" s="219"/>
      <c r="C62" s="219"/>
      <c r="D62" s="108">
        <f>SUM(D55:D61)</f>
        <v>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</row>
    <row r="63" spans="1:991" s="2" customFormat="1" ht="15.75" customHeight="1" x14ac:dyDescent="0.25">
      <c r="A63" s="82"/>
      <c r="B63" s="82"/>
      <c r="C63" s="82"/>
      <c r="D63" s="83"/>
    </row>
    <row r="64" spans="1:991" ht="15.75" x14ac:dyDescent="0.25">
      <c r="A64" s="235" t="s">
        <v>54</v>
      </c>
      <c r="B64" s="235"/>
      <c r="C64" s="235"/>
      <c r="D64" s="235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</row>
    <row r="65" spans="1:991" ht="15.75" x14ac:dyDescent="0.25">
      <c r="A65" s="57" t="s">
        <v>42</v>
      </c>
      <c r="B65" s="57" t="s">
        <v>88</v>
      </c>
      <c r="C65" s="57"/>
      <c r="D65" s="57" t="s">
        <v>41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</row>
    <row r="66" spans="1:991" ht="15.75" x14ac:dyDescent="0.25">
      <c r="A66" s="58" t="s">
        <v>55</v>
      </c>
      <c r="B66" s="59" t="s">
        <v>90</v>
      </c>
      <c r="C66" s="60">
        <f>C40</f>
        <v>0</v>
      </c>
      <c r="D66" s="81">
        <f>D40</f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</row>
    <row r="67" spans="1:991" ht="15.75" x14ac:dyDescent="0.25">
      <c r="A67" s="58" t="s">
        <v>56</v>
      </c>
      <c r="B67" s="59" t="s">
        <v>58</v>
      </c>
      <c r="C67" s="60">
        <f>C53</f>
        <v>0</v>
      </c>
      <c r="D67" s="81">
        <f>D53</f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</row>
    <row r="68" spans="1:991" ht="15.75" x14ac:dyDescent="0.25">
      <c r="A68" s="58" t="s">
        <v>57</v>
      </c>
      <c r="B68" s="59" t="s">
        <v>59</v>
      </c>
      <c r="C68" s="59"/>
      <c r="D68" s="81">
        <f>D62</f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</row>
    <row r="69" spans="1:991" ht="15.75" x14ac:dyDescent="0.25">
      <c r="A69" s="236" t="s">
        <v>71</v>
      </c>
      <c r="B69" s="237"/>
      <c r="C69" s="95">
        <f>SUM(C66:C68)</f>
        <v>0</v>
      </c>
      <c r="D69" s="108">
        <f>SUM(D66:D68)</f>
        <v>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</row>
    <row r="70" spans="1:991" s="2" customFormat="1" ht="15.75" customHeight="1" x14ac:dyDescent="0.25">
      <c r="A70" s="82"/>
      <c r="B70" s="82"/>
      <c r="C70" s="82"/>
      <c r="D70" s="83"/>
    </row>
    <row r="71" spans="1:991" ht="25.5" customHeight="1" x14ac:dyDescent="0.25">
      <c r="A71" s="227" t="s">
        <v>60</v>
      </c>
      <c r="B71" s="227"/>
      <c r="C71" s="227"/>
      <c r="D71" s="22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</row>
    <row r="72" spans="1:991" ht="15.75" x14ac:dyDescent="0.25">
      <c r="A72" s="68" t="s">
        <v>0</v>
      </c>
      <c r="B72" s="89" t="s">
        <v>61</v>
      </c>
      <c r="C72" s="93"/>
      <c r="D72" s="114">
        <f>ROUND(C72*D34,2)</f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</row>
    <row r="73" spans="1:991" ht="15.75" x14ac:dyDescent="0.25">
      <c r="A73" s="68" t="s">
        <v>1</v>
      </c>
      <c r="B73" s="70" t="s">
        <v>62</v>
      </c>
      <c r="C73" s="91"/>
      <c r="D73" s="115">
        <f>ROUND((D72*C73),2)</f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</row>
    <row r="74" spans="1:991" ht="15.75" x14ac:dyDescent="0.25">
      <c r="A74" s="68" t="s">
        <v>2</v>
      </c>
      <c r="B74" s="70" t="s">
        <v>63</v>
      </c>
      <c r="C74" s="92"/>
      <c r="D74" s="115">
        <f>C74*D43</f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</row>
    <row r="75" spans="1:991" ht="15.75" x14ac:dyDescent="0.25">
      <c r="A75" s="68" t="s">
        <v>3</v>
      </c>
      <c r="B75" s="89" t="s">
        <v>64</v>
      </c>
      <c r="C75" s="94">
        <f>7/30/12</f>
        <v>1.9444444444444445E-2</v>
      </c>
      <c r="D75" s="114">
        <f>C75*D43</f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</row>
    <row r="76" spans="1:991" ht="15.75" x14ac:dyDescent="0.25">
      <c r="A76" s="68" t="s">
        <v>5</v>
      </c>
      <c r="B76" s="70" t="s">
        <v>65</v>
      </c>
      <c r="C76" s="91"/>
      <c r="D76" s="115">
        <f>ROUND((D75*C76),2)</f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</row>
    <row r="77" spans="1:991" ht="15.75" x14ac:dyDescent="0.25">
      <c r="A77" s="68" t="s">
        <v>6</v>
      </c>
      <c r="B77" s="70" t="s">
        <v>66</v>
      </c>
      <c r="C77" s="92"/>
      <c r="D77" s="115">
        <f>ROUND(($D$22*C77),2)</f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</row>
    <row r="78" spans="1:991" ht="15.75" x14ac:dyDescent="0.25">
      <c r="A78" s="236" t="s">
        <v>72</v>
      </c>
      <c r="B78" s="237"/>
      <c r="C78" s="95">
        <f>SUM(C72:C77)</f>
        <v>1.9444444444444445E-2</v>
      </c>
      <c r="D78" s="108">
        <f>ROUND(SUM(D72:D77),2)</f>
        <v>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</row>
    <row r="79" spans="1:991" s="2" customFormat="1" ht="15.75" customHeight="1" x14ac:dyDescent="0.25">
      <c r="A79" s="82"/>
      <c r="B79" s="82"/>
      <c r="C79" s="82"/>
      <c r="D79" s="83"/>
    </row>
    <row r="80" spans="1:991" ht="25.5" customHeight="1" x14ac:dyDescent="0.25">
      <c r="A80" s="233" t="s">
        <v>96</v>
      </c>
      <c r="B80" s="233"/>
      <c r="C80" s="233"/>
      <c r="D80" s="23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</row>
    <row r="81" spans="1:991" ht="25.5" customHeight="1" x14ac:dyDescent="0.25">
      <c r="A81" s="234" t="s">
        <v>141</v>
      </c>
      <c r="B81" s="234"/>
      <c r="C81" s="234"/>
      <c r="D81" s="112">
        <f>D22+D69+D78</f>
        <v>0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</row>
    <row r="82" spans="1:991" s="2" customFormat="1" ht="15.75" customHeight="1" x14ac:dyDescent="0.25">
      <c r="A82" s="82"/>
      <c r="B82" s="82"/>
      <c r="C82" s="82"/>
      <c r="D82" s="83"/>
    </row>
    <row r="83" spans="1:991" ht="25.5" customHeight="1" x14ac:dyDescent="0.25">
      <c r="A83" s="227" t="s">
        <v>126</v>
      </c>
      <c r="B83" s="227"/>
      <c r="C83" s="227"/>
      <c r="D83" s="227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</row>
    <row r="84" spans="1:991" ht="15.75" x14ac:dyDescent="0.25">
      <c r="A84" s="238" t="s">
        <v>127</v>
      </c>
      <c r="B84" s="239"/>
      <c r="C84" s="239"/>
      <c r="D84" s="240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</row>
    <row r="85" spans="1:991" ht="15.75" x14ac:dyDescent="0.25">
      <c r="A85" s="67" t="s">
        <v>42</v>
      </c>
      <c r="B85" s="57" t="s">
        <v>36</v>
      </c>
      <c r="C85" s="51" t="s">
        <v>79</v>
      </c>
      <c r="D85" s="67" t="s">
        <v>41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</row>
    <row r="86" spans="1:991" ht="15.75" x14ac:dyDescent="0.25">
      <c r="A86" s="58" t="s">
        <v>0</v>
      </c>
      <c r="B86" s="59" t="s">
        <v>47</v>
      </c>
      <c r="C86" s="60"/>
      <c r="D86" s="81">
        <f>ROUND(C86*$D$32,2)</f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</row>
    <row r="87" spans="1:991" ht="15.75" x14ac:dyDescent="0.25">
      <c r="A87" s="58" t="s">
        <v>1</v>
      </c>
      <c r="B87" s="59" t="s">
        <v>136</v>
      </c>
      <c r="C87" s="60"/>
      <c r="D87" s="81">
        <f t="shared" ref="D87:D91" si="1">ROUND(C87*$D$32,2)</f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</row>
    <row r="88" spans="1:991" ht="15.75" x14ac:dyDescent="0.25">
      <c r="A88" s="58" t="s">
        <v>2</v>
      </c>
      <c r="B88" s="59" t="s">
        <v>135</v>
      </c>
      <c r="C88" s="60"/>
      <c r="D88" s="81">
        <f t="shared" si="1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</row>
    <row r="89" spans="1:991" ht="15.75" x14ac:dyDescent="0.25">
      <c r="A89" s="58" t="s">
        <v>3</v>
      </c>
      <c r="B89" s="59" t="s">
        <v>67</v>
      </c>
      <c r="C89" s="60"/>
      <c r="D89" s="81">
        <f t="shared" si="1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</row>
    <row r="90" spans="1:991" ht="15.75" x14ac:dyDescent="0.25">
      <c r="A90" s="58" t="s">
        <v>5</v>
      </c>
      <c r="B90" s="59" t="s">
        <v>109</v>
      </c>
      <c r="C90" s="60"/>
      <c r="D90" s="81">
        <f t="shared" si="1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</row>
    <row r="91" spans="1:991" ht="15.75" x14ac:dyDescent="0.25">
      <c r="A91" s="58" t="s">
        <v>7</v>
      </c>
      <c r="B91" s="59" t="s">
        <v>10</v>
      </c>
      <c r="C91" s="59"/>
      <c r="D91" s="81">
        <f t="shared" si="1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</row>
    <row r="92" spans="1:991" ht="15.75" x14ac:dyDescent="0.25">
      <c r="A92" s="241" t="s">
        <v>138</v>
      </c>
      <c r="B92" s="242"/>
      <c r="C92" s="61">
        <f>SUM(C86:C91)</f>
        <v>0</v>
      </c>
      <c r="D92" s="104">
        <f>SUM(D86:D91)</f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</row>
    <row r="93" spans="1:991" s="2" customFormat="1" ht="15.75" x14ac:dyDescent="0.25">
      <c r="A93" s="58" t="s">
        <v>8</v>
      </c>
      <c r="B93" s="59" t="s">
        <v>139</v>
      </c>
      <c r="C93" s="60"/>
      <c r="D93" s="81">
        <f>ROUND(C93*D92,2)</f>
        <v>0</v>
      </c>
    </row>
    <row r="94" spans="1:991" s="2" customFormat="1" ht="15.75" x14ac:dyDescent="0.25">
      <c r="A94" s="97" t="s">
        <v>9</v>
      </c>
      <c r="B94" s="98" t="s">
        <v>140</v>
      </c>
      <c r="C94" s="60"/>
      <c r="D94" s="81">
        <f>ROUND(C94*D92,2)</f>
        <v>0</v>
      </c>
    </row>
    <row r="95" spans="1:991" ht="15.75" x14ac:dyDescent="0.25">
      <c r="A95" s="241" t="s">
        <v>73</v>
      </c>
      <c r="B95" s="242"/>
      <c r="C95" s="61">
        <f>SUM(C86:C91,C93,C94)</f>
        <v>0</v>
      </c>
      <c r="D95" s="104">
        <f>D93+D94</f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</row>
    <row r="96" spans="1:991" s="2" customFormat="1" ht="15.75" customHeight="1" x14ac:dyDescent="0.25">
      <c r="A96" s="82"/>
      <c r="B96" s="82"/>
      <c r="C96" s="82"/>
      <c r="D96" s="83"/>
    </row>
    <row r="97" spans="1:991" ht="25.5" customHeight="1" x14ac:dyDescent="0.25">
      <c r="A97" s="227" t="s">
        <v>68</v>
      </c>
      <c r="B97" s="227"/>
      <c r="C97" s="227"/>
      <c r="D97" s="22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</row>
    <row r="98" spans="1:991" ht="15.75" x14ac:dyDescent="0.25">
      <c r="A98" s="51" t="s">
        <v>42</v>
      </c>
      <c r="B98" s="73" t="s">
        <v>36</v>
      </c>
      <c r="C98" s="51"/>
      <c r="D98" s="51" t="s">
        <v>41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</row>
    <row r="99" spans="1:991" ht="15.75" x14ac:dyDescent="0.25">
      <c r="A99" s="58" t="s">
        <v>0</v>
      </c>
      <c r="B99" s="59" t="s">
        <v>13</v>
      </c>
      <c r="C99" s="60"/>
      <c r="D99" s="115">
        <f>UNIFORMES!F14</f>
        <v>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</row>
    <row r="100" spans="1:991" ht="15.75" x14ac:dyDescent="0.25">
      <c r="A100" s="58" t="s">
        <v>1</v>
      </c>
      <c r="B100" s="59" t="s">
        <v>108</v>
      </c>
      <c r="C100" s="60"/>
      <c r="D100" s="115">
        <f>'MAT. E EQUIP.'!F7</f>
        <v>0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</row>
    <row r="101" spans="1:991" ht="15.75" x14ac:dyDescent="0.25">
      <c r="A101" s="58" t="s">
        <v>2</v>
      </c>
      <c r="B101" s="59" t="s">
        <v>10</v>
      </c>
      <c r="C101" s="60"/>
      <c r="D101" s="115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</row>
    <row r="102" spans="1:991" ht="15.75" x14ac:dyDescent="0.25">
      <c r="A102" s="232" t="s">
        <v>74</v>
      </c>
      <c r="B102" s="232"/>
      <c r="C102" s="232"/>
      <c r="D102" s="116">
        <f>SUM(D99:D101)</f>
        <v>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</row>
    <row r="103" spans="1:991" s="2" customFormat="1" ht="15.75" customHeight="1" x14ac:dyDescent="0.25">
      <c r="A103" s="82"/>
      <c r="B103" s="82"/>
      <c r="C103" s="82"/>
      <c r="D103" s="83"/>
    </row>
    <row r="104" spans="1:991" ht="25.5" customHeight="1" x14ac:dyDescent="0.25">
      <c r="A104" s="233" t="s">
        <v>97</v>
      </c>
      <c r="B104" s="233"/>
      <c r="C104" s="233"/>
      <c r="D104" s="23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</row>
    <row r="105" spans="1:991" ht="25.5" customHeight="1" x14ac:dyDescent="0.25">
      <c r="A105" s="234" t="s">
        <v>98</v>
      </c>
      <c r="B105" s="234"/>
      <c r="C105" s="234"/>
      <c r="D105" s="112">
        <f>SUM(D81+D92+D102)</f>
        <v>0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</row>
    <row r="106" spans="1:991" s="4" customFormat="1" ht="25.5" customHeight="1" x14ac:dyDescent="0.2">
      <c r="A106" s="51"/>
      <c r="B106" s="74" t="s">
        <v>69</v>
      </c>
      <c r="C106" s="51" t="s">
        <v>79</v>
      </c>
      <c r="D106" s="51" t="s">
        <v>41</v>
      </c>
    </row>
    <row r="107" spans="1:991" s="4" customFormat="1" ht="15.75" x14ac:dyDescent="0.25">
      <c r="A107" s="58" t="s">
        <v>0</v>
      </c>
      <c r="B107" s="59" t="s">
        <v>18</v>
      </c>
      <c r="C107" s="60"/>
      <c r="D107" s="81">
        <f>ROUND(($D$105*C107),2)</f>
        <v>0</v>
      </c>
    </row>
    <row r="108" spans="1:991" s="4" customFormat="1" ht="15.75" x14ac:dyDescent="0.25">
      <c r="A108" s="58" t="s">
        <v>1</v>
      </c>
      <c r="B108" s="59" t="s">
        <v>19</v>
      </c>
      <c r="C108" s="60"/>
      <c r="D108" s="81">
        <f>ROUND(($D$105*C108),2)</f>
        <v>0</v>
      </c>
    </row>
    <row r="109" spans="1:991" s="4" customFormat="1" ht="15.75" x14ac:dyDescent="0.25">
      <c r="A109" s="58"/>
      <c r="B109" s="59" t="s">
        <v>99</v>
      </c>
      <c r="C109" s="60"/>
      <c r="D109" s="81">
        <f>D105+D107+D108</f>
        <v>0</v>
      </c>
    </row>
    <row r="110" spans="1:991" s="4" customFormat="1" ht="15.75" x14ac:dyDescent="0.25">
      <c r="A110" s="58" t="s">
        <v>2</v>
      </c>
      <c r="B110" s="75" t="s">
        <v>94</v>
      </c>
      <c r="C110" s="76">
        <f>(100-(C117*100))/100</f>
        <v>0.91349999999999998</v>
      </c>
      <c r="D110" s="81">
        <f>ROUND(D109/C110,2)</f>
        <v>0</v>
      </c>
    </row>
    <row r="111" spans="1:991" s="4" customFormat="1" ht="15.75" x14ac:dyDescent="0.25">
      <c r="A111" s="58"/>
      <c r="B111" s="59" t="s">
        <v>75</v>
      </c>
      <c r="C111" s="60"/>
      <c r="D111" s="81"/>
    </row>
    <row r="112" spans="1:991" s="4" customFormat="1" ht="15.75" x14ac:dyDescent="0.25">
      <c r="A112" s="58"/>
      <c r="B112" s="59" t="s">
        <v>91</v>
      </c>
      <c r="C112" s="77">
        <v>6.4999999999999997E-3</v>
      </c>
      <c r="D112" s="81">
        <f>ROUND($D$110*C112,2)</f>
        <v>0</v>
      </c>
    </row>
    <row r="113" spans="1:5" s="4" customFormat="1" ht="15.75" x14ac:dyDescent="0.25">
      <c r="A113" s="58"/>
      <c r="B113" s="59" t="s">
        <v>92</v>
      </c>
      <c r="C113" s="60">
        <v>0.03</v>
      </c>
      <c r="D113" s="81">
        <f t="shared" ref="D113:D116" si="2">ROUND($D$110*C113,2)</f>
        <v>0</v>
      </c>
    </row>
    <row r="114" spans="1:5" s="4" customFormat="1" ht="15.75" x14ac:dyDescent="0.25">
      <c r="A114" s="58"/>
      <c r="B114" s="59" t="s">
        <v>76</v>
      </c>
      <c r="C114" s="60"/>
      <c r="D114" s="81">
        <f t="shared" si="2"/>
        <v>0</v>
      </c>
    </row>
    <row r="115" spans="1:5" s="4" customFormat="1" ht="15.75" x14ac:dyDescent="0.25">
      <c r="A115" s="58"/>
      <c r="B115" s="59" t="s">
        <v>77</v>
      </c>
      <c r="C115" s="60"/>
      <c r="D115" s="81">
        <f t="shared" si="2"/>
        <v>0</v>
      </c>
      <c r="E115" s="42"/>
    </row>
    <row r="116" spans="1:5" s="4" customFormat="1" ht="15.75" x14ac:dyDescent="0.25">
      <c r="A116" s="58"/>
      <c r="B116" s="59" t="s">
        <v>93</v>
      </c>
      <c r="C116" s="60">
        <v>0.05</v>
      </c>
      <c r="D116" s="81">
        <f t="shared" si="2"/>
        <v>0</v>
      </c>
    </row>
    <row r="117" spans="1:5" s="4" customFormat="1" ht="15.75" x14ac:dyDescent="0.25">
      <c r="A117" s="58"/>
      <c r="B117" s="75" t="s">
        <v>95</v>
      </c>
      <c r="C117" s="78">
        <f>SUM(C111:C116)</f>
        <v>8.6499999999999994E-2</v>
      </c>
      <c r="D117" s="117">
        <f>SUM(D112:D116)</f>
        <v>0</v>
      </c>
    </row>
    <row r="118" spans="1:5" s="4" customFormat="1" ht="15.75" x14ac:dyDescent="0.25">
      <c r="A118" s="232" t="s">
        <v>78</v>
      </c>
      <c r="B118" s="232"/>
      <c r="C118" s="232"/>
      <c r="D118" s="104">
        <f>ROUND(SUM(D107:D108,D117),2)</f>
        <v>0</v>
      </c>
    </row>
    <row r="119" spans="1:5" s="2" customFormat="1" ht="15.75" customHeight="1" x14ac:dyDescent="0.25">
      <c r="A119" s="82"/>
      <c r="B119" s="82"/>
      <c r="C119" s="82"/>
      <c r="D119" s="83"/>
    </row>
    <row r="120" spans="1:5" s="4" customFormat="1" ht="15.75" x14ac:dyDescent="0.25">
      <c r="A120" s="235" t="s">
        <v>20</v>
      </c>
      <c r="B120" s="235"/>
      <c r="C120" s="235"/>
      <c r="D120" s="235"/>
    </row>
    <row r="121" spans="1:5" s="4" customFormat="1" ht="15.75" x14ac:dyDescent="0.25">
      <c r="A121" s="79"/>
      <c r="B121" s="57" t="s">
        <v>80</v>
      </c>
      <c r="C121" s="80"/>
      <c r="D121" s="67" t="s">
        <v>41</v>
      </c>
    </row>
    <row r="122" spans="1:5" s="4" customFormat="1" ht="15.75" x14ac:dyDescent="0.25">
      <c r="A122" s="58" t="s">
        <v>0</v>
      </c>
      <c r="B122" s="59" t="s">
        <v>81</v>
      </c>
      <c r="C122" s="60"/>
      <c r="D122" s="81">
        <f>D22</f>
        <v>0</v>
      </c>
    </row>
    <row r="123" spans="1:5" s="4" customFormat="1" ht="15.75" x14ac:dyDescent="0.25">
      <c r="A123" s="58" t="s">
        <v>1</v>
      </c>
      <c r="B123" s="59" t="s">
        <v>82</v>
      </c>
      <c r="C123" s="60">
        <f>C69</f>
        <v>0</v>
      </c>
      <c r="D123" s="81">
        <f>D69</f>
        <v>0</v>
      </c>
    </row>
    <row r="124" spans="1:5" s="4" customFormat="1" ht="15.75" x14ac:dyDescent="0.25">
      <c r="A124" s="58" t="s">
        <v>2</v>
      </c>
      <c r="B124" s="59" t="s">
        <v>83</v>
      </c>
      <c r="C124" s="60">
        <f>C78</f>
        <v>1.9444444444444445E-2</v>
      </c>
      <c r="D124" s="81">
        <f>D78</f>
        <v>0</v>
      </c>
    </row>
    <row r="125" spans="1:5" s="4" customFormat="1" ht="15.75" x14ac:dyDescent="0.25">
      <c r="A125" s="58" t="s">
        <v>3</v>
      </c>
      <c r="B125" s="59" t="s">
        <v>84</v>
      </c>
      <c r="C125" s="60">
        <f>C95</f>
        <v>0</v>
      </c>
      <c r="D125" s="81">
        <f>D92</f>
        <v>0</v>
      </c>
    </row>
    <row r="126" spans="1:5" s="4" customFormat="1" ht="15.75" x14ac:dyDescent="0.25">
      <c r="A126" s="58" t="s">
        <v>5</v>
      </c>
      <c r="B126" s="59" t="s">
        <v>85</v>
      </c>
      <c r="C126" s="60"/>
      <c r="D126" s="81">
        <f>D102</f>
        <v>0</v>
      </c>
    </row>
    <row r="127" spans="1:5" s="4" customFormat="1" ht="15.75" x14ac:dyDescent="0.25">
      <c r="A127" s="244" t="s">
        <v>86</v>
      </c>
      <c r="B127" s="245"/>
      <c r="C127" s="96">
        <f>SUM(C122:C126)</f>
        <v>1.9444444444444445E-2</v>
      </c>
      <c r="D127" s="104">
        <f>SUM(D122:D126)</f>
        <v>0</v>
      </c>
    </row>
    <row r="128" spans="1:5" s="4" customFormat="1" ht="15.75" x14ac:dyDescent="0.25">
      <c r="A128" s="58" t="s">
        <v>6</v>
      </c>
      <c r="B128" s="243" t="s">
        <v>69</v>
      </c>
      <c r="C128" s="243"/>
      <c r="D128" s="81">
        <f>D118</f>
        <v>0</v>
      </c>
    </row>
    <row r="129" spans="1:991" s="4" customFormat="1" ht="15.75" x14ac:dyDescent="0.25">
      <c r="A129" s="232" t="s">
        <v>87</v>
      </c>
      <c r="B129" s="232"/>
      <c r="C129" s="232"/>
      <c r="D129" s="104">
        <f>SUM(D127:D128)</f>
        <v>0</v>
      </c>
    </row>
    <row r="130" spans="1:991" s="2" customFormat="1" ht="12" x14ac:dyDescent="0.2">
      <c r="A130" s="43"/>
    </row>
    <row r="131" spans="1:991" s="4" customFormat="1" ht="12" x14ac:dyDescent="0.2">
      <c r="A131" s="43"/>
    </row>
    <row r="132" spans="1:991" s="4" customFormat="1" ht="12" x14ac:dyDescent="0.2">
      <c r="A132" s="43"/>
    </row>
    <row r="133" spans="1:991" s="4" customFormat="1" ht="12" x14ac:dyDescent="0.2">
      <c r="A133" s="43"/>
    </row>
    <row r="134" spans="1:991" s="4" customFormat="1" ht="12" x14ac:dyDescent="0.2">
      <c r="A134" s="43"/>
    </row>
    <row r="135" spans="1:991" x14ac:dyDescent="0.25">
      <c r="A135" s="4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</row>
    <row r="136" spans="1:991" s="2" customFormat="1" ht="12" x14ac:dyDescent="0.2">
      <c r="A136" s="43"/>
    </row>
    <row r="137" spans="1:991" ht="15" customHeight="1" x14ac:dyDescent="0.25">
      <c r="A137" s="4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</row>
    <row r="138" spans="1:991" x14ac:dyDescent="0.25">
      <c r="A138" s="4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</row>
    <row r="139" spans="1:991" ht="15" customHeight="1" x14ac:dyDescent="0.25">
      <c r="A139" s="4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</row>
    <row r="140" spans="1:991" s="4" customFormat="1" ht="15" customHeight="1" x14ac:dyDescent="0.2">
      <c r="A140" s="43"/>
    </row>
    <row r="141" spans="1:991" s="4" customFormat="1" ht="12" x14ac:dyDescent="0.2">
      <c r="A141" s="43"/>
    </row>
    <row r="142" spans="1:991" s="2" customFormat="1" ht="12" x14ac:dyDescent="0.2">
      <c r="A142" s="43"/>
    </row>
    <row r="143" spans="1:991" s="2" customFormat="1" x14ac:dyDescent="0.25">
      <c r="A143" s="44"/>
    </row>
    <row r="144" spans="1:991" s="2" customFormat="1" ht="15" customHeight="1" x14ac:dyDescent="0.25">
      <c r="A144" s="44"/>
    </row>
    <row r="145" spans="1:1" s="2" customFormat="1" ht="15" customHeight="1" x14ac:dyDescent="0.25">
      <c r="A145" s="44"/>
    </row>
    <row r="146" spans="1:1" s="2" customFormat="1" x14ac:dyDescent="0.25">
      <c r="A146" s="44"/>
    </row>
    <row r="147" spans="1:1" s="2" customFormat="1" ht="15" customHeight="1" x14ac:dyDescent="0.25">
      <c r="A147" s="44"/>
    </row>
    <row r="148" spans="1:1" s="2" customFormat="1" x14ac:dyDescent="0.25">
      <c r="A148" s="44"/>
    </row>
    <row r="149" spans="1:1" s="2" customFormat="1" ht="12" x14ac:dyDescent="0.2">
      <c r="A149" s="43"/>
    </row>
    <row r="150" spans="1:1" s="2" customFormat="1" ht="15" customHeight="1" x14ac:dyDescent="0.25">
      <c r="A150" s="44"/>
    </row>
    <row r="151" spans="1:1" s="2" customFormat="1" x14ac:dyDescent="0.25">
      <c r="A151" s="44"/>
    </row>
    <row r="152" spans="1:1" s="2" customFormat="1" ht="15" customHeight="1" x14ac:dyDescent="0.25">
      <c r="A152" s="44"/>
    </row>
    <row r="153" spans="1:1" s="2" customFormat="1" ht="15" customHeight="1" x14ac:dyDescent="0.25">
      <c r="A153" s="44"/>
    </row>
    <row r="154" spans="1:1" s="2" customFormat="1" x14ac:dyDescent="0.25">
      <c r="A154" s="44"/>
    </row>
    <row r="155" spans="1:1" s="2" customFormat="1" ht="15" customHeight="1" x14ac:dyDescent="0.25">
      <c r="A155" s="44"/>
    </row>
    <row r="156" spans="1:1" s="2" customFormat="1" x14ac:dyDescent="0.25">
      <c r="A156" s="44"/>
    </row>
    <row r="157" spans="1:1" s="2" customFormat="1" x14ac:dyDescent="0.25">
      <c r="A157" s="44"/>
    </row>
    <row r="158" spans="1:1" s="2" customFormat="1" x14ac:dyDescent="0.25">
      <c r="A158" s="44"/>
    </row>
    <row r="159" spans="1:1" s="2" customFormat="1" ht="12" x14ac:dyDescent="0.2">
      <c r="A159" s="43"/>
    </row>
    <row r="160" spans="1:1" s="2" customFormat="1" ht="15" customHeight="1" x14ac:dyDescent="0.25">
      <c r="A160" s="44"/>
    </row>
    <row r="161" spans="1:1" s="2" customFormat="1" x14ac:dyDescent="0.25">
      <c r="A161" s="44"/>
    </row>
    <row r="162" spans="1:1" s="2" customFormat="1" ht="15" customHeight="1" x14ac:dyDescent="0.25">
      <c r="A162" s="44"/>
    </row>
    <row r="163" spans="1:1" s="2" customFormat="1" ht="15" customHeight="1" x14ac:dyDescent="0.25">
      <c r="A163" s="44"/>
    </row>
    <row r="164" spans="1:1" s="2" customFormat="1" x14ac:dyDescent="0.25">
      <c r="A164" s="44"/>
    </row>
    <row r="165" spans="1:1" s="2" customFormat="1" x14ac:dyDescent="0.25">
      <c r="A165" s="44"/>
    </row>
    <row r="166" spans="1:1" s="2" customFormat="1" x14ac:dyDescent="0.25">
      <c r="A166" s="44"/>
    </row>
    <row r="167" spans="1:1" s="2" customFormat="1" x14ac:dyDescent="0.25">
      <c r="A167" s="44"/>
    </row>
    <row r="168" spans="1:1" x14ac:dyDescent="0.25">
      <c r="A168" s="43"/>
    </row>
    <row r="169" spans="1:1" x14ac:dyDescent="0.25">
      <c r="A169" s="43"/>
    </row>
    <row r="170" spans="1:1" ht="15" customHeight="1" x14ac:dyDescent="0.25">
      <c r="A170" s="43"/>
    </row>
    <row r="171" spans="1:1" x14ac:dyDescent="0.25">
      <c r="A171" s="43"/>
    </row>
    <row r="172" spans="1:1" x14ac:dyDescent="0.25">
      <c r="A172" s="43"/>
    </row>
    <row r="173" spans="1:1" ht="15" customHeight="1" x14ac:dyDescent="0.25">
      <c r="A173" s="43"/>
    </row>
    <row r="174" spans="1:1" x14ac:dyDescent="0.25">
      <c r="A174" s="43"/>
    </row>
    <row r="175" spans="1:1" x14ac:dyDescent="0.25">
      <c r="A175" s="43"/>
    </row>
    <row r="176" spans="1:1" x14ac:dyDescent="0.25">
      <c r="A176" s="43"/>
    </row>
    <row r="177" spans="1:1" x14ac:dyDescent="0.25">
      <c r="A177" s="43"/>
    </row>
    <row r="178" spans="1:1" x14ac:dyDescent="0.25">
      <c r="A178" s="43"/>
    </row>
    <row r="179" spans="1:1" x14ac:dyDescent="0.25">
      <c r="A179" s="43"/>
    </row>
    <row r="180" spans="1:1" x14ac:dyDescent="0.25">
      <c r="A180" s="43"/>
    </row>
  </sheetData>
  <mergeCells count="38">
    <mergeCell ref="B128:C128"/>
    <mergeCell ref="A129:C129"/>
    <mergeCell ref="A102:C102"/>
    <mergeCell ref="A104:D104"/>
    <mergeCell ref="A105:C105"/>
    <mergeCell ref="A118:C118"/>
    <mergeCell ref="A120:D120"/>
    <mergeCell ref="A127:B127"/>
    <mergeCell ref="A97:D97"/>
    <mergeCell ref="A62:C62"/>
    <mergeCell ref="A64:D64"/>
    <mergeCell ref="A69:B69"/>
    <mergeCell ref="A71:D71"/>
    <mergeCell ref="A78:B78"/>
    <mergeCell ref="A80:D80"/>
    <mergeCell ref="A81:C81"/>
    <mergeCell ref="A83:D83"/>
    <mergeCell ref="A84:D84"/>
    <mergeCell ref="A95:B95"/>
    <mergeCell ref="A92:B92"/>
    <mergeCell ref="A54:C54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22:C22"/>
    <mergeCell ref="A1:D1"/>
    <mergeCell ref="A11:D11"/>
    <mergeCell ref="A13:D13"/>
    <mergeCell ref="A16:D16"/>
    <mergeCell ref="A17:D17"/>
  </mergeCells>
  <dataValidations disablePrompts="1" count="4">
    <dataValidation type="decimal" allowBlank="1" showInputMessage="1" showErrorMessage="1" promptTitle="ATENÇÃO" sqref="HU136 RQ136 ABM136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Q104:RQ105 ABM104:ABM105 ABM102 RQ102 HU102 HU104:HU105">
      <formula1>0</formula1>
      <formula2>10000</formula2>
    </dataValidation>
    <dataValidation allowBlank="1" showInputMessage="1" showErrorMessage="1" prompt="O VALOR A SER PREENCHIDO DEVERÁ SE REFERIR A UM PROFISSIONAL." sqref="HT100 RP100 ABL100">
      <formula1>0</formula1>
      <formula2>0</formula2>
    </dataValidation>
    <dataValidation allowBlank="1" showInputMessage="1" showErrorMessage="1" promptTitle="ATENÇÃO" sqref="HU101 RQ101 ABM101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D180"/>
  <sheetViews>
    <sheetView showGridLines="0" topLeftCell="A28" zoomScaleNormal="100" zoomScaleSheetLayoutView="100" workbookViewId="0">
      <selection activeCell="C44" sqref="C44:C51"/>
    </sheetView>
  </sheetViews>
  <sheetFormatPr defaultRowHeight="15" x14ac:dyDescent="0.25"/>
  <cols>
    <col min="1" max="1" width="9.42578125" style="45" customWidth="1"/>
    <col min="2" max="2" width="70.140625" style="5" customWidth="1"/>
    <col min="3" max="3" width="15.42578125" style="5" customWidth="1"/>
    <col min="4" max="4" width="14.28515625" style="5" customWidth="1"/>
    <col min="5" max="992" width="9.140625" style="5"/>
    <col min="993" max="16384" width="9.140625" style="1"/>
  </cols>
  <sheetData>
    <row r="1" spans="1:992" ht="20.25" x14ac:dyDescent="0.25">
      <c r="A1" s="220" t="s">
        <v>21</v>
      </c>
      <c r="B1" s="221"/>
      <c r="C1" s="221"/>
      <c r="D1" s="22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</row>
    <row r="2" spans="1:992" ht="15.75" x14ac:dyDescent="0.25">
      <c r="A2" s="10" t="s">
        <v>24</v>
      </c>
      <c r="B2" s="17"/>
      <c r="C2" s="9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</row>
    <row r="3" spans="1:992" ht="15.75" x14ac:dyDescent="0.25">
      <c r="A3" s="10" t="s">
        <v>25</v>
      </c>
      <c r="B3" s="11"/>
      <c r="C3" s="9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</row>
    <row r="4" spans="1:992" ht="15.75" x14ac:dyDescent="0.25">
      <c r="A4" s="10" t="s">
        <v>23</v>
      </c>
      <c r="B4" s="11"/>
      <c r="C4" s="9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</row>
    <row r="5" spans="1:992" s="2" customFormat="1" ht="15.75" x14ac:dyDescent="0.25">
      <c r="A5" s="12" t="s">
        <v>22</v>
      </c>
      <c r="B5" s="13"/>
      <c r="C5" s="14"/>
      <c r="D5" s="24"/>
    </row>
    <row r="6" spans="1:992" s="2" customFormat="1" ht="15.75" x14ac:dyDescent="0.25">
      <c r="A6" s="12" t="s">
        <v>183</v>
      </c>
      <c r="B6" s="13"/>
      <c r="C6" s="14"/>
      <c r="D6" s="24"/>
    </row>
    <row r="7" spans="1:992" s="2" customFormat="1" ht="15.75" x14ac:dyDescent="0.25">
      <c r="A7" s="12" t="s">
        <v>101</v>
      </c>
      <c r="B7" s="13"/>
      <c r="C7" s="14"/>
      <c r="D7" s="24"/>
    </row>
    <row r="8" spans="1:992" s="2" customFormat="1" ht="15.75" x14ac:dyDescent="0.25">
      <c r="A8" s="12" t="s">
        <v>100</v>
      </c>
      <c r="B8" s="15"/>
      <c r="C8" s="14"/>
      <c r="D8" s="24"/>
    </row>
    <row r="9" spans="1:992" ht="15.75" x14ac:dyDescent="0.25">
      <c r="A9" s="12" t="s">
        <v>113</v>
      </c>
      <c r="B9" s="14"/>
      <c r="C9" s="9"/>
      <c r="D9" s="2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</row>
    <row r="10" spans="1:992" s="2" customFormat="1" ht="15.75" x14ac:dyDescent="0.25">
      <c r="A10" s="12" t="s">
        <v>182</v>
      </c>
      <c r="B10" s="15"/>
      <c r="C10" s="14"/>
      <c r="D10" s="24"/>
    </row>
    <row r="11" spans="1:992" s="4" customFormat="1" ht="15.75" customHeight="1" x14ac:dyDescent="0.25">
      <c r="A11" s="223" t="s">
        <v>189</v>
      </c>
      <c r="B11" s="224"/>
      <c r="C11" s="224"/>
      <c r="D11" s="225"/>
    </row>
    <row r="12" spans="1:992" s="2" customFormat="1" ht="15.75" x14ac:dyDescent="0.25">
      <c r="A12" s="246" t="s">
        <v>184</v>
      </c>
      <c r="B12" s="247"/>
      <c r="C12" s="247"/>
      <c r="D12" s="248"/>
    </row>
    <row r="13" spans="1:992" ht="18.75" x14ac:dyDescent="0.3">
      <c r="A13" s="226" t="s">
        <v>35</v>
      </c>
      <c r="B13" s="226"/>
      <c r="C13" s="226"/>
      <c r="D13" s="22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</row>
    <row r="14" spans="1:992" ht="31.5" x14ac:dyDescent="0.25">
      <c r="A14" s="50" t="s">
        <v>39</v>
      </c>
      <c r="B14" s="175" t="s">
        <v>36</v>
      </c>
      <c r="C14" s="175" t="s">
        <v>37</v>
      </c>
      <c r="D14" s="175" t="s">
        <v>120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</row>
    <row r="15" spans="1:992" ht="31.5" x14ac:dyDescent="0.25">
      <c r="A15" s="52">
        <v>2</v>
      </c>
      <c r="B15" s="53" t="s">
        <v>239</v>
      </c>
      <c r="C15" s="54" t="s">
        <v>186</v>
      </c>
      <c r="D15" s="106">
        <f>'01. Motorista Especial'!D22</f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</row>
    <row r="16" spans="1:992" ht="26.25" customHeight="1" x14ac:dyDescent="0.25">
      <c r="A16" s="227" t="s">
        <v>4</v>
      </c>
      <c r="B16" s="227"/>
      <c r="C16" s="227"/>
      <c r="D16" s="22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</row>
    <row r="17" spans="1:991" ht="26.25" customHeight="1" x14ac:dyDescent="0.25">
      <c r="A17" s="228" t="s">
        <v>114</v>
      </c>
      <c r="B17" s="228"/>
      <c r="C17" s="228"/>
      <c r="D17" s="22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</row>
    <row r="18" spans="1:991" ht="15.75" customHeight="1" x14ac:dyDescent="0.25">
      <c r="A18" s="50" t="s">
        <v>42</v>
      </c>
      <c r="B18" s="177" t="s">
        <v>36</v>
      </c>
      <c r="C18" s="175" t="s">
        <v>79</v>
      </c>
      <c r="D18" s="50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</row>
    <row r="19" spans="1:991" ht="15.75" customHeight="1" x14ac:dyDescent="0.25">
      <c r="A19" s="56" t="s">
        <v>0</v>
      </c>
      <c r="B19" s="53" t="s">
        <v>142</v>
      </c>
      <c r="C19" s="54">
        <v>1.5</v>
      </c>
      <c r="D19" s="107">
        <f>(D15/220)*C19</f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</row>
    <row r="20" spans="1:991" ht="15.75" customHeight="1" x14ac:dyDescent="0.25">
      <c r="A20" s="56" t="s">
        <v>1</v>
      </c>
      <c r="B20" s="53" t="s">
        <v>181</v>
      </c>
      <c r="C20" s="54"/>
      <c r="D20" s="107">
        <f>(D19/25)*5</f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</row>
    <row r="21" spans="1:991" s="2" customFormat="1" ht="15.75" customHeight="1" x14ac:dyDescent="0.25">
      <c r="A21" s="219" t="s">
        <v>124</v>
      </c>
      <c r="B21" s="219"/>
      <c r="C21" s="219"/>
      <c r="D21" s="108">
        <f>ROUND(SUM(D19:D20),2)</f>
        <v>0</v>
      </c>
    </row>
    <row r="22" spans="1:991" s="5" customFormat="1" ht="26.25" customHeight="1" x14ac:dyDescent="0.25">
      <c r="A22" s="228" t="s">
        <v>117</v>
      </c>
      <c r="B22" s="228"/>
      <c r="C22" s="228"/>
      <c r="D22" s="22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</row>
    <row r="23" spans="1:991" s="5" customFormat="1" ht="15.75" customHeight="1" x14ac:dyDescent="0.25">
      <c r="A23" s="50" t="s">
        <v>42</v>
      </c>
      <c r="B23" s="177" t="s">
        <v>36</v>
      </c>
      <c r="C23" s="175" t="s">
        <v>79</v>
      </c>
      <c r="D23" s="50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</row>
    <row r="24" spans="1:991" s="5" customFormat="1" ht="15.75" customHeight="1" x14ac:dyDescent="0.25">
      <c r="A24" s="56" t="s">
        <v>0</v>
      </c>
      <c r="B24" s="53" t="s">
        <v>116</v>
      </c>
      <c r="C24" s="56"/>
      <c r="D24" s="107"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</row>
    <row r="25" spans="1:991" s="5" customFormat="1" ht="15.75" customHeight="1" x14ac:dyDescent="0.25">
      <c r="A25" s="56" t="s">
        <v>1</v>
      </c>
      <c r="B25" s="53" t="s">
        <v>112</v>
      </c>
      <c r="C25" s="54">
        <v>0</v>
      </c>
      <c r="D25" s="107">
        <f>ROUND((C25*D21),2)</f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</row>
    <row r="26" spans="1:991" s="2" customFormat="1" ht="15.75" customHeight="1" x14ac:dyDescent="0.25">
      <c r="A26" s="84" t="s">
        <v>2</v>
      </c>
      <c r="B26" s="85" t="s">
        <v>10</v>
      </c>
      <c r="C26" s="84"/>
      <c r="D26" s="109"/>
    </row>
    <row r="27" spans="1:991" s="2" customFormat="1" ht="15.75" customHeight="1" x14ac:dyDescent="0.25">
      <c r="A27" s="230" t="s">
        <v>125</v>
      </c>
      <c r="B27" s="230"/>
      <c r="C27" s="230"/>
      <c r="D27" s="110">
        <f>ROUND(SUM(D24:D26),2)</f>
        <v>0</v>
      </c>
    </row>
    <row r="28" spans="1:991" s="2" customFormat="1" ht="15.75" customHeight="1" x14ac:dyDescent="0.25">
      <c r="A28" s="82"/>
      <c r="B28" s="82"/>
      <c r="C28" s="82"/>
      <c r="D28" s="83"/>
    </row>
    <row r="29" spans="1:991" s="5" customFormat="1" ht="15.75" x14ac:dyDescent="0.25">
      <c r="A29" s="231" t="s">
        <v>118</v>
      </c>
      <c r="B29" s="231"/>
      <c r="C29" s="231"/>
      <c r="D29" s="23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</row>
    <row r="30" spans="1:991" s="5" customFormat="1" ht="15.75" x14ac:dyDescent="0.25">
      <c r="A30" s="88" t="s">
        <v>42</v>
      </c>
      <c r="B30" s="88" t="s">
        <v>88</v>
      </c>
      <c r="C30" s="88"/>
      <c r="D30" s="90" t="s">
        <v>41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</row>
    <row r="31" spans="1:991" s="5" customFormat="1" ht="15.75" x14ac:dyDescent="0.25">
      <c r="A31" s="86" t="s">
        <v>119</v>
      </c>
      <c r="B31" s="87" t="s">
        <v>120</v>
      </c>
      <c r="C31" s="87"/>
      <c r="D31" s="111">
        <f>D21</f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</row>
    <row r="32" spans="1:991" s="5" customFormat="1" ht="15.75" x14ac:dyDescent="0.25">
      <c r="A32" s="58" t="s">
        <v>121</v>
      </c>
      <c r="B32" s="59" t="s">
        <v>122</v>
      </c>
      <c r="C32" s="59"/>
      <c r="D32" s="81">
        <f>D27</f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</row>
    <row r="33" spans="1:991" s="5" customFormat="1" ht="15.75" x14ac:dyDescent="0.25">
      <c r="A33" s="219" t="s">
        <v>70</v>
      </c>
      <c r="B33" s="219"/>
      <c r="C33" s="219"/>
      <c r="D33" s="108">
        <f>SUM(D31:D32)</f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</row>
    <row r="34" spans="1:991" s="2" customFormat="1" ht="15.75" customHeight="1" x14ac:dyDescent="0.25">
      <c r="A34" s="82"/>
      <c r="B34" s="82"/>
      <c r="C34" s="82"/>
      <c r="D34" s="83"/>
    </row>
    <row r="35" spans="1:991" s="2" customFormat="1" ht="25.5" customHeight="1" x14ac:dyDescent="0.2">
      <c r="A35" s="227" t="s">
        <v>123</v>
      </c>
      <c r="B35" s="227"/>
      <c r="C35" s="227"/>
      <c r="D35" s="227"/>
    </row>
    <row r="36" spans="1:991" s="2" customFormat="1" ht="31.5" customHeight="1" x14ac:dyDescent="0.2">
      <c r="A36" s="228" t="s">
        <v>45</v>
      </c>
      <c r="B36" s="228"/>
      <c r="C36" s="175" t="s">
        <v>79</v>
      </c>
      <c r="D36" s="175" t="s">
        <v>41</v>
      </c>
    </row>
    <row r="37" spans="1:991" s="2" customFormat="1" ht="15.75" customHeight="1" x14ac:dyDescent="0.25">
      <c r="A37" s="58" t="s">
        <v>0</v>
      </c>
      <c r="B37" s="59" t="s">
        <v>46</v>
      </c>
      <c r="C37" s="60">
        <v>0</v>
      </c>
      <c r="D37" s="81">
        <f>ROUND(($D$21*C37),2)</f>
        <v>0</v>
      </c>
    </row>
    <row r="38" spans="1:991" s="2" customFormat="1" ht="15.75" customHeight="1" x14ac:dyDescent="0.25">
      <c r="A38" s="58" t="s">
        <v>1</v>
      </c>
      <c r="B38" s="59" t="s">
        <v>48</v>
      </c>
      <c r="C38" s="60">
        <v>0</v>
      </c>
      <c r="D38" s="81">
        <f>ROUND(($D$21*C38),2)</f>
        <v>0</v>
      </c>
    </row>
    <row r="39" spans="1:991" s="2" customFormat="1" ht="15.75" customHeight="1" x14ac:dyDescent="0.25">
      <c r="A39" s="232" t="s">
        <v>50</v>
      </c>
      <c r="B39" s="232"/>
      <c r="C39" s="61">
        <f>SUM(C37:C38)</f>
        <v>0</v>
      </c>
      <c r="D39" s="104">
        <f>ROUND(SUM(D37:D38),2)</f>
        <v>0</v>
      </c>
    </row>
    <row r="40" spans="1:991" s="2" customFormat="1" ht="15.75" customHeight="1" x14ac:dyDescent="0.25">
      <c r="A40" s="82"/>
      <c r="B40" s="82"/>
      <c r="C40" s="82"/>
      <c r="D40" s="83"/>
    </row>
    <row r="41" spans="1:991" s="2" customFormat="1" ht="25.5" customHeight="1" x14ac:dyDescent="0.2">
      <c r="A41" s="233" t="s">
        <v>89</v>
      </c>
      <c r="B41" s="233"/>
      <c r="C41" s="233"/>
      <c r="D41" s="233"/>
    </row>
    <row r="42" spans="1:991" s="2" customFormat="1" ht="25.5" customHeight="1" x14ac:dyDescent="0.2">
      <c r="A42" s="234" t="s">
        <v>128</v>
      </c>
      <c r="B42" s="234"/>
      <c r="C42" s="234"/>
      <c r="D42" s="112">
        <f>D21+D39</f>
        <v>0</v>
      </c>
    </row>
    <row r="43" spans="1:991" s="2" customFormat="1" ht="31.5" customHeight="1" x14ac:dyDescent="0.2">
      <c r="A43" s="228" t="s">
        <v>49</v>
      </c>
      <c r="B43" s="228"/>
      <c r="C43" s="175" t="s">
        <v>79</v>
      </c>
      <c r="D43" s="175" t="s">
        <v>41</v>
      </c>
    </row>
    <row r="44" spans="1:991" s="2" customFormat="1" ht="15.75" customHeight="1" x14ac:dyDescent="0.25">
      <c r="A44" s="58" t="s">
        <v>0</v>
      </c>
      <c r="B44" s="59" t="s">
        <v>132</v>
      </c>
      <c r="C44" s="60"/>
      <c r="D44" s="81">
        <f t="shared" ref="D44:D51" si="0">ROUND(($D$42*C44),2)</f>
        <v>0</v>
      </c>
    </row>
    <row r="45" spans="1:991" s="2" customFormat="1" ht="15.75" customHeight="1" x14ac:dyDescent="0.25">
      <c r="A45" s="58" t="s">
        <v>1</v>
      </c>
      <c r="B45" s="59" t="s">
        <v>133</v>
      </c>
      <c r="C45" s="60"/>
      <c r="D45" s="81">
        <f t="shared" si="0"/>
        <v>0</v>
      </c>
    </row>
    <row r="46" spans="1:991" s="2" customFormat="1" ht="15.75" customHeight="1" x14ac:dyDescent="0.25">
      <c r="A46" s="58" t="s">
        <v>0</v>
      </c>
      <c r="B46" s="59" t="s">
        <v>134</v>
      </c>
      <c r="C46" s="60"/>
      <c r="D46" s="81">
        <f t="shared" si="0"/>
        <v>0</v>
      </c>
    </row>
    <row r="47" spans="1:991" s="2" customFormat="1" ht="15.75" customHeight="1" x14ac:dyDescent="0.25">
      <c r="A47" s="58" t="s">
        <v>1</v>
      </c>
      <c r="B47" s="59" t="s">
        <v>14</v>
      </c>
      <c r="C47" s="60"/>
      <c r="D47" s="81">
        <f t="shared" si="0"/>
        <v>0</v>
      </c>
    </row>
    <row r="48" spans="1:991" s="2" customFormat="1" ht="15.75" customHeight="1" x14ac:dyDescent="0.25">
      <c r="A48" s="58" t="s">
        <v>0</v>
      </c>
      <c r="B48" s="59" t="s">
        <v>15</v>
      </c>
      <c r="C48" s="60"/>
      <c r="D48" s="81">
        <f t="shared" si="0"/>
        <v>0</v>
      </c>
    </row>
    <row r="49" spans="1:991" s="2" customFormat="1" ht="15.75" customHeight="1" x14ac:dyDescent="0.25">
      <c r="A49" s="58" t="s">
        <v>1</v>
      </c>
      <c r="B49" s="59" t="s">
        <v>16</v>
      </c>
      <c r="C49" s="60"/>
      <c r="D49" s="81">
        <f t="shared" si="0"/>
        <v>0</v>
      </c>
    </row>
    <row r="50" spans="1:991" s="2" customFormat="1" ht="31.5" customHeight="1" x14ac:dyDescent="0.25">
      <c r="A50" s="64" t="s">
        <v>0</v>
      </c>
      <c r="B50" s="65" t="s">
        <v>44</v>
      </c>
      <c r="C50" s="66"/>
      <c r="D50" s="113">
        <f t="shared" si="0"/>
        <v>0</v>
      </c>
    </row>
    <row r="51" spans="1:991" s="2" customFormat="1" ht="15.75" customHeight="1" x14ac:dyDescent="0.25">
      <c r="A51" s="58" t="s">
        <v>1</v>
      </c>
      <c r="B51" s="59" t="s">
        <v>17</v>
      </c>
      <c r="C51" s="60"/>
      <c r="D51" s="81">
        <f t="shared" si="0"/>
        <v>0</v>
      </c>
    </row>
    <row r="52" spans="1:991" s="2" customFormat="1" ht="15.75" customHeight="1" x14ac:dyDescent="0.25">
      <c r="A52" s="232" t="s">
        <v>51</v>
      </c>
      <c r="B52" s="232"/>
      <c r="C52" s="61">
        <f>SUM(C44:C51)</f>
        <v>0</v>
      </c>
      <c r="D52" s="104">
        <f>SUM(D44:D51)</f>
        <v>0</v>
      </c>
    </row>
    <row r="53" spans="1:991" s="2" customFormat="1" ht="15.75" customHeight="1" x14ac:dyDescent="0.25">
      <c r="A53" s="229" t="s">
        <v>52</v>
      </c>
      <c r="B53" s="229"/>
      <c r="C53" s="229"/>
      <c r="D53" s="176" t="s">
        <v>41</v>
      </c>
    </row>
    <row r="54" spans="1:991" s="2" customFormat="1" ht="15.75" x14ac:dyDescent="0.25">
      <c r="A54" s="58" t="s">
        <v>0</v>
      </c>
      <c r="B54" s="59" t="s">
        <v>129</v>
      </c>
      <c r="C54" s="59"/>
      <c r="D54" s="81"/>
    </row>
    <row r="55" spans="1:991" s="2" customFormat="1" ht="15.75" x14ac:dyDescent="0.25">
      <c r="A55" s="58" t="s">
        <v>1</v>
      </c>
      <c r="B55" s="59" t="s">
        <v>11</v>
      </c>
      <c r="C55" s="59"/>
      <c r="D55" s="81"/>
    </row>
    <row r="56" spans="1:991" s="2" customFormat="1" ht="15.75" x14ac:dyDescent="0.25">
      <c r="A56" s="58" t="s">
        <v>2</v>
      </c>
      <c r="B56" s="59" t="s">
        <v>12</v>
      </c>
      <c r="C56" s="59"/>
      <c r="D56" s="81"/>
    </row>
    <row r="57" spans="1:991" s="2" customFormat="1" ht="15.75" x14ac:dyDescent="0.25">
      <c r="A57" s="58" t="s">
        <v>3</v>
      </c>
      <c r="B57" s="59" t="s">
        <v>130</v>
      </c>
      <c r="C57" s="59"/>
      <c r="D57" s="81"/>
    </row>
    <row r="58" spans="1:991" s="2" customFormat="1" ht="15.75" x14ac:dyDescent="0.25">
      <c r="A58" s="58" t="s">
        <v>5</v>
      </c>
      <c r="B58" s="59" t="s">
        <v>131</v>
      </c>
      <c r="C58" s="59"/>
      <c r="D58" s="81"/>
    </row>
    <row r="59" spans="1:991" s="2" customFormat="1" ht="15.75" x14ac:dyDescent="0.25">
      <c r="A59" s="68" t="s">
        <v>6</v>
      </c>
      <c r="B59" s="69" t="s">
        <v>43</v>
      </c>
      <c r="C59" s="59"/>
      <c r="D59" s="81"/>
    </row>
    <row r="60" spans="1:991" s="5" customFormat="1" ht="15.75" x14ac:dyDescent="0.25">
      <c r="A60" s="68" t="s">
        <v>7</v>
      </c>
      <c r="B60" s="69" t="s">
        <v>10</v>
      </c>
      <c r="C60" s="69"/>
      <c r="D60" s="10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</row>
    <row r="61" spans="1:991" s="5" customFormat="1" ht="15.75" x14ac:dyDescent="0.25">
      <c r="A61" s="219" t="s">
        <v>53</v>
      </c>
      <c r="B61" s="219"/>
      <c r="C61" s="219"/>
      <c r="D61" s="108">
        <f>SUM(D54:D60)</f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</row>
    <row r="62" spans="1:991" s="2" customFormat="1" ht="15.75" customHeight="1" x14ac:dyDescent="0.25">
      <c r="A62" s="82"/>
      <c r="B62" s="82"/>
      <c r="C62" s="82"/>
      <c r="D62" s="83"/>
    </row>
    <row r="63" spans="1:991" s="5" customFormat="1" ht="15.75" x14ac:dyDescent="0.25">
      <c r="A63" s="235" t="s">
        <v>54</v>
      </c>
      <c r="B63" s="235"/>
      <c r="C63" s="235"/>
      <c r="D63" s="235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</row>
    <row r="64" spans="1:991" s="5" customFormat="1" ht="15.75" x14ac:dyDescent="0.25">
      <c r="A64" s="57" t="s">
        <v>42</v>
      </c>
      <c r="B64" s="57" t="s">
        <v>88</v>
      </c>
      <c r="C64" s="57"/>
      <c r="D64" s="57" t="s">
        <v>41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</row>
    <row r="65" spans="1:991" s="5" customFormat="1" ht="15.75" x14ac:dyDescent="0.25">
      <c r="A65" s="58" t="s">
        <v>55</v>
      </c>
      <c r="B65" s="59" t="s">
        <v>90</v>
      </c>
      <c r="C65" s="60">
        <f>C39</f>
        <v>0</v>
      </c>
      <c r="D65" s="81">
        <f>D39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</row>
    <row r="66" spans="1:991" s="5" customFormat="1" ht="15.75" x14ac:dyDescent="0.25">
      <c r="A66" s="58" t="s">
        <v>56</v>
      </c>
      <c r="B66" s="59" t="s">
        <v>58</v>
      </c>
      <c r="C66" s="60">
        <f>C52</f>
        <v>0</v>
      </c>
      <c r="D66" s="81">
        <f>D52</f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</row>
    <row r="67" spans="1:991" s="5" customFormat="1" ht="15.75" x14ac:dyDescent="0.25">
      <c r="A67" s="58" t="s">
        <v>57</v>
      </c>
      <c r="B67" s="59" t="s">
        <v>59</v>
      </c>
      <c r="C67" s="59"/>
      <c r="D67" s="81">
        <f>D61</f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</row>
    <row r="68" spans="1:991" s="5" customFormat="1" ht="15.75" x14ac:dyDescent="0.25">
      <c r="A68" s="236" t="s">
        <v>71</v>
      </c>
      <c r="B68" s="237"/>
      <c r="C68" s="95">
        <f>SUM(C65:C67)</f>
        <v>0</v>
      </c>
      <c r="D68" s="108">
        <f>SUM(D65:D67)</f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</row>
    <row r="69" spans="1:991" s="2" customFormat="1" ht="15.75" customHeight="1" x14ac:dyDescent="0.25">
      <c r="A69" s="82"/>
      <c r="B69" s="82"/>
      <c r="C69" s="82"/>
      <c r="D69" s="83"/>
    </row>
    <row r="70" spans="1:991" s="5" customFormat="1" ht="25.5" customHeight="1" x14ac:dyDescent="0.25">
      <c r="A70" s="227" t="s">
        <v>60</v>
      </c>
      <c r="B70" s="227"/>
      <c r="C70" s="227"/>
      <c r="D70" s="22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</row>
    <row r="71" spans="1:991" s="5" customFormat="1" ht="15.75" x14ac:dyDescent="0.25">
      <c r="A71" s="68" t="s">
        <v>0</v>
      </c>
      <c r="B71" s="89" t="s">
        <v>61</v>
      </c>
      <c r="C71" s="93">
        <v>0</v>
      </c>
      <c r="D71" s="114">
        <f>C71*D33</f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</row>
    <row r="72" spans="1:991" s="5" customFormat="1" ht="15.75" x14ac:dyDescent="0.25">
      <c r="A72" s="68" t="s">
        <v>1</v>
      </c>
      <c r="B72" s="70" t="s">
        <v>62</v>
      </c>
      <c r="C72" s="91">
        <v>0</v>
      </c>
      <c r="D72" s="115">
        <f>ROUND((D71*C72),2)</f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</row>
    <row r="73" spans="1:991" s="5" customFormat="1" ht="15.75" x14ac:dyDescent="0.25">
      <c r="A73" s="68" t="s">
        <v>2</v>
      </c>
      <c r="B73" s="70" t="s">
        <v>63</v>
      </c>
      <c r="C73" s="92">
        <v>0</v>
      </c>
      <c r="D73" s="115">
        <f>ROUND((D21*C73),2)</f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</row>
    <row r="74" spans="1:991" s="5" customFormat="1" ht="15.75" x14ac:dyDescent="0.25">
      <c r="A74" s="68" t="s">
        <v>3</v>
      </c>
      <c r="B74" s="89" t="s">
        <v>64</v>
      </c>
      <c r="C74" s="94">
        <v>0</v>
      </c>
      <c r="D74" s="114">
        <f>ROUND(((D21+D68)/12+0.5*D45)*C74,2)</f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</row>
    <row r="75" spans="1:991" s="5" customFormat="1" ht="15.75" x14ac:dyDescent="0.25">
      <c r="A75" s="68" t="s">
        <v>5</v>
      </c>
      <c r="B75" s="70" t="s">
        <v>65</v>
      </c>
      <c r="C75" s="91">
        <v>0</v>
      </c>
      <c r="D75" s="115">
        <f>ROUND((D74*C75),2)</f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</row>
    <row r="76" spans="1:991" s="5" customFormat="1" ht="15.75" x14ac:dyDescent="0.25">
      <c r="A76" s="68" t="s">
        <v>6</v>
      </c>
      <c r="B76" s="70" t="s">
        <v>66</v>
      </c>
      <c r="C76" s="92">
        <v>0</v>
      </c>
      <c r="D76" s="115">
        <f>ROUND(($D$21*C76),2)</f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</row>
    <row r="77" spans="1:991" s="5" customFormat="1" ht="15.75" x14ac:dyDescent="0.25">
      <c r="A77" s="236" t="s">
        <v>72</v>
      </c>
      <c r="B77" s="237"/>
      <c r="C77" s="95">
        <f>SUM(C71:C76)</f>
        <v>0</v>
      </c>
      <c r="D77" s="108">
        <f>ROUND(SUM(D71:D76),2)</f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</row>
    <row r="78" spans="1:991" s="2" customFormat="1" ht="15.75" customHeight="1" x14ac:dyDescent="0.25">
      <c r="A78" s="82"/>
      <c r="B78" s="82"/>
      <c r="C78" s="82"/>
      <c r="D78" s="83"/>
    </row>
    <row r="79" spans="1:991" s="5" customFormat="1" ht="25.5" customHeight="1" x14ac:dyDescent="0.25">
      <c r="A79" s="233" t="s">
        <v>96</v>
      </c>
      <c r="B79" s="233"/>
      <c r="C79" s="233"/>
      <c r="D79" s="23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</row>
    <row r="80" spans="1:991" s="5" customFormat="1" ht="25.5" customHeight="1" x14ac:dyDescent="0.25">
      <c r="A80" s="234" t="s">
        <v>141</v>
      </c>
      <c r="B80" s="234"/>
      <c r="C80" s="234"/>
      <c r="D80" s="112">
        <f>D21+D68+D77</f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</row>
    <row r="81" spans="1:991" s="2" customFormat="1" ht="15.75" customHeight="1" x14ac:dyDescent="0.25">
      <c r="A81" s="82"/>
      <c r="B81" s="82"/>
      <c r="C81" s="82"/>
      <c r="D81" s="83"/>
    </row>
    <row r="82" spans="1:991" s="5" customFormat="1" ht="25.5" customHeight="1" x14ac:dyDescent="0.25">
      <c r="A82" s="227" t="s">
        <v>126</v>
      </c>
      <c r="B82" s="227"/>
      <c r="C82" s="227"/>
      <c r="D82" s="227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</row>
    <row r="83" spans="1:991" s="5" customFormat="1" ht="15.75" x14ac:dyDescent="0.25">
      <c r="A83" s="238" t="s">
        <v>127</v>
      </c>
      <c r="B83" s="239"/>
      <c r="C83" s="239"/>
      <c r="D83" s="240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</row>
    <row r="84" spans="1:991" s="5" customFormat="1" ht="15.75" x14ac:dyDescent="0.25">
      <c r="A84" s="176" t="s">
        <v>42</v>
      </c>
      <c r="B84" s="57" t="s">
        <v>36</v>
      </c>
      <c r="C84" s="175" t="s">
        <v>79</v>
      </c>
      <c r="D84" s="176" t="s">
        <v>41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</row>
    <row r="85" spans="1:991" s="5" customFormat="1" ht="15.75" x14ac:dyDescent="0.25">
      <c r="A85" s="58" t="s">
        <v>0</v>
      </c>
      <c r="B85" s="59" t="s">
        <v>47</v>
      </c>
      <c r="C85" s="60"/>
      <c r="D85" s="81">
        <f>ROUND(C85*$D$31,2)</f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</row>
    <row r="86" spans="1:991" s="5" customFormat="1" ht="15.75" x14ac:dyDescent="0.25">
      <c r="A86" s="58" t="s">
        <v>1</v>
      </c>
      <c r="B86" s="59" t="s">
        <v>136</v>
      </c>
      <c r="C86" s="60"/>
      <c r="D86" s="81">
        <f t="shared" ref="D86:D91" si="1">ROUND(C86*$D$31,2)</f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</row>
    <row r="87" spans="1:991" s="5" customFormat="1" ht="15.75" x14ac:dyDescent="0.25">
      <c r="A87" s="58" t="s">
        <v>2</v>
      </c>
      <c r="B87" s="59" t="s">
        <v>135</v>
      </c>
      <c r="C87" s="60"/>
      <c r="D87" s="81">
        <f t="shared" si="1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</row>
    <row r="88" spans="1:991" s="5" customFormat="1" ht="15.75" x14ac:dyDescent="0.25">
      <c r="A88" s="58" t="s">
        <v>3</v>
      </c>
      <c r="B88" s="59" t="s">
        <v>67</v>
      </c>
      <c r="C88" s="60"/>
      <c r="D88" s="81">
        <f t="shared" si="1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</row>
    <row r="89" spans="1:991" s="5" customFormat="1" ht="15.75" x14ac:dyDescent="0.25">
      <c r="A89" s="58" t="s">
        <v>5</v>
      </c>
      <c r="B89" s="59" t="s">
        <v>109</v>
      </c>
      <c r="C89" s="60"/>
      <c r="D89" s="81">
        <f t="shared" si="1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</row>
    <row r="90" spans="1:991" s="5" customFormat="1" ht="15.75" x14ac:dyDescent="0.25">
      <c r="A90" s="58" t="s">
        <v>6</v>
      </c>
      <c r="B90" s="59" t="s">
        <v>137</v>
      </c>
      <c r="C90" s="60"/>
      <c r="D90" s="81">
        <f t="shared" si="1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</row>
    <row r="91" spans="1:991" s="5" customFormat="1" ht="15.75" x14ac:dyDescent="0.25">
      <c r="A91" s="58" t="s">
        <v>7</v>
      </c>
      <c r="B91" s="59" t="s">
        <v>10</v>
      </c>
      <c r="C91" s="59"/>
      <c r="D91" s="81">
        <f t="shared" si="1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</row>
    <row r="92" spans="1:991" s="5" customFormat="1" ht="15.75" x14ac:dyDescent="0.25">
      <c r="A92" s="232" t="s">
        <v>138</v>
      </c>
      <c r="B92" s="232"/>
      <c r="C92" s="232"/>
      <c r="D92" s="104">
        <f>SUM(D85:D91)</f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</row>
    <row r="93" spans="1:991" s="2" customFormat="1" ht="15.75" x14ac:dyDescent="0.25">
      <c r="A93" s="58" t="s">
        <v>8</v>
      </c>
      <c r="B93" s="59" t="s">
        <v>139</v>
      </c>
      <c r="C93" s="60"/>
      <c r="D93" s="81">
        <f>ROUND(C93*D92,2)</f>
        <v>0</v>
      </c>
    </row>
    <row r="94" spans="1:991" s="2" customFormat="1" ht="15.75" x14ac:dyDescent="0.25">
      <c r="A94" s="97" t="s">
        <v>9</v>
      </c>
      <c r="B94" s="98" t="s">
        <v>140</v>
      </c>
      <c r="C94" s="60"/>
      <c r="D94" s="81">
        <f>ROUND(C94*D92,2)</f>
        <v>0</v>
      </c>
    </row>
    <row r="95" spans="1:991" s="5" customFormat="1" ht="15.75" x14ac:dyDescent="0.25">
      <c r="A95" s="241" t="s">
        <v>73</v>
      </c>
      <c r="B95" s="242"/>
      <c r="C95" s="61">
        <f>SUM(C85:C91,C93)</f>
        <v>0</v>
      </c>
      <c r="D95" s="104">
        <f>D93+D94</f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</row>
    <row r="96" spans="1:991" s="2" customFormat="1" ht="15.75" customHeight="1" x14ac:dyDescent="0.25">
      <c r="A96" s="82"/>
      <c r="B96" s="82"/>
      <c r="C96" s="82"/>
      <c r="D96" s="83"/>
    </row>
    <row r="97" spans="1:991" s="5" customFormat="1" ht="25.5" customHeight="1" x14ac:dyDescent="0.25">
      <c r="A97" s="227" t="s">
        <v>68</v>
      </c>
      <c r="B97" s="227"/>
      <c r="C97" s="227"/>
      <c r="D97" s="22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</row>
    <row r="98" spans="1:991" s="5" customFormat="1" ht="15.75" x14ac:dyDescent="0.25">
      <c r="A98" s="175" t="s">
        <v>42</v>
      </c>
      <c r="B98" s="73" t="s">
        <v>36</v>
      </c>
      <c r="C98" s="175"/>
      <c r="D98" s="175" t="s">
        <v>41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</row>
    <row r="99" spans="1:991" s="5" customFormat="1" ht="15.75" x14ac:dyDescent="0.25">
      <c r="A99" s="58" t="s">
        <v>0</v>
      </c>
      <c r="B99" s="59" t="s">
        <v>13</v>
      </c>
      <c r="C99" s="60"/>
      <c r="D99" s="115">
        <v>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</row>
    <row r="100" spans="1:991" s="5" customFormat="1" ht="15.75" x14ac:dyDescent="0.25">
      <c r="A100" s="58" t="s">
        <v>1</v>
      </c>
      <c r="B100" s="59" t="s">
        <v>108</v>
      </c>
      <c r="C100" s="60"/>
      <c r="D100" s="115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</row>
    <row r="101" spans="1:991" s="5" customFormat="1" ht="15.75" x14ac:dyDescent="0.25">
      <c r="A101" s="58" t="s">
        <v>2</v>
      </c>
      <c r="B101" s="59" t="s">
        <v>10</v>
      </c>
      <c r="C101" s="60"/>
      <c r="D101" s="115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</row>
    <row r="102" spans="1:991" s="5" customFormat="1" ht="15.75" x14ac:dyDescent="0.25">
      <c r="A102" s="232" t="s">
        <v>74</v>
      </c>
      <c r="B102" s="232"/>
      <c r="C102" s="232"/>
      <c r="D102" s="116">
        <f>SUM(D99:D101)</f>
        <v>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</row>
    <row r="103" spans="1:991" s="2" customFormat="1" ht="15.75" customHeight="1" x14ac:dyDescent="0.25">
      <c r="A103" s="82"/>
      <c r="B103" s="82"/>
      <c r="C103" s="82"/>
      <c r="D103" s="83"/>
    </row>
    <row r="104" spans="1:991" s="5" customFormat="1" ht="25.5" customHeight="1" x14ac:dyDescent="0.25">
      <c r="A104" s="233" t="s">
        <v>97</v>
      </c>
      <c r="B104" s="233"/>
      <c r="C104" s="233"/>
      <c r="D104" s="23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</row>
    <row r="105" spans="1:991" s="5" customFormat="1" ht="25.5" customHeight="1" x14ac:dyDescent="0.25">
      <c r="A105" s="234" t="s">
        <v>98</v>
      </c>
      <c r="B105" s="234"/>
      <c r="C105" s="234"/>
      <c r="D105" s="112">
        <f>SUM(D80+D92+D102)</f>
        <v>0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</row>
    <row r="106" spans="1:991" s="4" customFormat="1" ht="25.5" customHeight="1" x14ac:dyDescent="0.2">
      <c r="A106" s="175"/>
      <c r="B106" s="74" t="s">
        <v>69</v>
      </c>
      <c r="C106" s="175" t="s">
        <v>79</v>
      </c>
      <c r="D106" s="175" t="s">
        <v>41</v>
      </c>
    </row>
    <row r="107" spans="1:991" s="4" customFormat="1" ht="15.75" x14ac:dyDescent="0.25">
      <c r="A107" s="58" t="s">
        <v>0</v>
      </c>
      <c r="B107" s="59" t="s">
        <v>18</v>
      </c>
      <c r="C107" s="60"/>
      <c r="D107" s="81">
        <f>ROUND(($D$105*C107),2)</f>
        <v>0</v>
      </c>
    </row>
    <row r="108" spans="1:991" s="4" customFormat="1" ht="15.75" x14ac:dyDescent="0.25">
      <c r="A108" s="58" t="s">
        <v>1</v>
      </c>
      <c r="B108" s="59" t="s">
        <v>19</v>
      </c>
      <c r="C108" s="60"/>
      <c r="D108" s="81">
        <f>ROUND(($D$105*C108),2)</f>
        <v>0</v>
      </c>
    </row>
    <row r="109" spans="1:991" s="4" customFormat="1" ht="15.75" x14ac:dyDescent="0.25">
      <c r="A109" s="58"/>
      <c r="B109" s="59" t="s">
        <v>99</v>
      </c>
      <c r="C109" s="60"/>
      <c r="D109" s="81">
        <f>D105+D107+D108</f>
        <v>0</v>
      </c>
    </row>
    <row r="110" spans="1:991" s="4" customFormat="1" ht="15.75" x14ac:dyDescent="0.25">
      <c r="A110" s="58" t="s">
        <v>2</v>
      </c>
      <c r="B110" s="75" t="s">
        <v>94</v>
      </c>
      <c r="C110" s="76">
        <f>(100-(C117*100))/100</f>
        <v>0.91349999999999998</v>
      </c>
      <c r="D110" s="81">
        <f>ROUND(D109/C110,2)</f>
        <v>0</v>
      </c>
    </row>
    <row r="111" spans="1:991" s="4" customFormat="1" ht="15.75" x14ac:dyDescent="0.25">
      <c r="A111" s="58"/>
      <c r="B111" s="59" t="s">
        <v>75</v>
      </c>
      <c r="C111" s="60"/>
      <c r="D111" s="81"/>
    </row>
    <row r="112" spans="1:991" s="4" customFormat="1" ht="15.75" x14ac:dyDescent="0.25">
      <c r="A112" s="58"/>
      <c r="B112" s="59" t="s">
        <v>91</v>
      </c>
      <c r="C112" s="77">
        <v>6.4999999999999997E-3</v>
      </c>
      <c r="D112" s="81">
        <f>ROUND($D$110*C112,2)</f>
        <v>0</v>
      </c>
    </row>
    <row r="113" spans="1:5" s="4" customFormat="1" ht="15.75" x14ac:dyDescent="0.25">
      <c r="A113" s="58"/>
      <c r="B113" s="59" t="s">
        <v>92</v>
      </c>
      <c r="C113" s="60">
        <v>0.03</v>
      </c>
      <c r="D113" s="81">
        <f t="shared" ref="D113:D116" si="2">ROUND($D$110*C113,2)</f>
        <v>0</v>
      </c>
    </row>
    <row r="114" spans="1:5" s="4" customFormat="1" ht="15.75" x14ac:dyDescent="0.25">
      <c r="A114" s="58"/>
      <c r="B114" s="59" t="s">
        <v>76</v>
      </c>
      <c r="C114" s="60"/>
      <c r="D114" s="81">
        <f t="shared" si="2"/>
        <v>0</v>
      </c>
    </row>
    <row r="115" spans="1:5" s="4" customFormat="1" ht="15.75" x14ac:dyDescent="0.25">
      <c r="A115" s="58"/>
      <c r="B115" s="59" t="s">
        <v>77</v>
      </c>
      <c r="C115" s="60"/>
      <c r="D115" s="81">
        <f t="shared" si="2"/>
        <v>0</v>
      </c>
      <c r="E115" s="42"/>
    </row>
    <row r="116" spans="1:5" s="4" customFormat="1" ht="15.75" x14ac:dyDescent="0.25">
      <c r="A116" s="58"/>
      <c r="B116" s="59" t="s">
        <v>93</v>
      </c>
      <c r="C116" s="60">
        <v>0.05</v>
      </c>
      <c r="D116" s="81">
        <f t="shared" si="2"/>
        <v>0</v>
      </c>
    </row>
    <row r="117" spans="1:5" s="4" customFormat="1" ht="15.75" x14ac:dyDescent="0.25">
      <c r="A117" s="58"/>
      <c r="B117" s="75" t="s">
        <v>95</v>
      </c>
      <c r="C117" s="78">
        <f>SUM(C111:C116)</f>
        <v>8.6499999999999994E-2</v>
      </c>
      <c r="D117" s="117">
        <f>SUM(D112:D116)</f>
        <v>0</v>
      </c>
    </row>
    <row r="118" spans="1:5" s="4" customFormat="1" ht="15.75" x14ac:dyDescent="0.25">
      <c r="A118" s="232" t="s">
        <v>78</v>
      </c>
      <c r="B118" s="232"/>
      <c r="C118" s="232"/>
      <c r="D118" s="104">
        <f>ROUND(SUM(D107:D108,D117),2)</f>
        <v>0</v>
      </c>
    </row>
    <row r="119" spans="1:5" s="2" customFormat="1" ht="15.75" customHeight="1" x14ac:dyDescent="0.25">
      <c r="A119" s="82"/>
      <c r="B119" s="82"/>
      <c r="C119" s="82"/>
      <c r="D119" s="83"/>
    </row>
    <row r="120" spans="1:5" s="4" customFormat="1" ht="15.75" x14ac:dyDescent="0.25">
      <c r="A120" s="235" t="s">
        <v>20</v>
      </c>
      <c r="B120" s="235"/>
      <c r="C120" s="235"/>
      <c r="D120" s="235"/>
    </row>
    <row r="121" spans="1:5" s="4" customFormat="1" ht="15.75" x14ac:dyDescent="0.25">
      <c r="A121" s="79"/>
      <c r="B121" s="57" t="s">
        <v>80</v>
      </c>
      <c r="C121" s="80"/>
      <c r="D121" s="176" t="s">
        <v>41</v>
      </c>
    </row>
    <row r="122" spans="1:5" s="4" customFormat="1" ht="15.75" x14ac:dyDescent="0.25">
      <c r="A122" s="58" t="s">
        <v>0</v>
      </c>
      <c r="B122" s="59" t="s">
        <v>81</v>
      </c>
      <c r="C122" s="60"/>
      <c r="D122" s="81">
        <f>D21</f>
        <v>0</v>
      </c>
    </row>
    <row r="123" spans="1:5" s="4" customFormat="1" ht="15.75" x14ac:dyDescent="0.25">
      <c r="A123" s="58" t="s">
        <v>1</v>
      </c>
      <c r="B123" s="59" t="s">
        <v>82</v>
      </c>
      <c r="C123" s="60">
        <f>C68</f>
        <v>0</v>
      </c>
      <c r="D123" s="81">
        <f>D68</f>
        <v>0</v>
      </c>
    </row>
    <row r="124" spans="1:5" s="4" customFormat="1" ht="15.75" x14ac:dyDescent="0.25">
      <c r="A124" s="58" t="s">
        <v>2</v>
      </c>
      <c r="B124" s="59" t="s">
        <v>83</v>
      </c>
      <c r="C124" s="60">
        <f>C77</f>
        <v>0</v>
      </c>
      <c r="D124" s="81">
        <f>D77</f>
        <v>0</v>
      </c>
    </row>
    <row r="125" spans="1:5" s="4" customFormat="1" ht="15.75" x14ac:dyDescent="0.25">
      <c r="A125" s="58" t="s">
        <v>3</v>
      </c>
      <c r="B125" s="59" t="s">
        <v>84</v>
      </c>
      <c r="C125" s="60">
        <f>C95</f>
        <v>0</v>
      </c>
      <c r="D125" s="81">
        <f>D92</f>
        <v>0</v>
      </c>
    </row>
    <row r="126" spans="1:5" s="4" customFormat="1" ht="15.75" x14ac:dyDescent="0.25">
      <c r="A126" s="58" t="s">
        <v>5</v>
      </c>
      <c r="B126" s="59" t="s">
        <v>85</v>
      </c>
      <c r="C126" s="60"/>
      <c r="D126" s="81">
        <f>D102</f>
        <v>0</v>
      </c>
    </row>
    <row r="127" spans="1:5" s="4" customFormat="1" ht="15.75" x14ac:dyDescent="0.25">
      <c r="A127" s="244" t="s">
        <v>86</v>
      </c>
      <c r="B127" s="245"/>
      <c r="C127" s="96">
        <f>SUM(C122:C126)</f>
        <v>0</v>
      </c>
      <c r="D127" s="104">
        <f>SUM(D122:D126)</f>
        <v>0</v>
      </c>
    </row>
    <row r="128" spans="1:5" s="4" customFormat="1" ht="15.75" x14ac:dyDescent="0.25">
      <c r="A128" s="58" t="s">
        <v>6</v>
      </c>
      <c r="B128" s="243" t="s">
        <v>69</v>
      </c>
      <c r="C128" s="243"/>
      <c r="D128" s="81">
        <f>D118</f>
        <v>0</v>
      </c>
    </row>
    <row r="129" spans="1:991" s="4" customFormat="1" ht="15.75" x14ac:dyDescent="0.25">
      <c r="A129" s="232" t="s">
        <v>87</v>
      </c>
      <c r="B129" s="232"/>
      <c r="C129" s="232"/>
      <c r="D129" s="104">
        <f>SUM(D127:D128)</f>
        <v>0</v>
      </c>
    </row>
    <row r="130" spans="1:991" s="2" customFormat="1" ht="12" x14ac:dyDescent="0.2">
      <c r="A130" s="43"/>
    </row>
    <row r="131" spans="1:991" s="4" customFormat="1" ht="12" x14ac:dyDescent="0.2">
      <c r="A131" s="43"/>
    </row>
    <row r="132" spans="1:991" s="4" customFormat="1" ht="12" x14ac:dyDescent="0.2">
      <c r="A132" s="43"/>
    </row>
    <row r="133" spans="1:991" s="4" customFormat="1" ht="12" x14ac:dyDescent="0.2">
      <c r="A133" s="43"/>
    </row>
    <row r="134" spans="1:991" s="4" customFormat="1" ht="12" x14ac:dyDescent="0.2">
      <c r="A134" s="43"/>
    </row>
    <row r="135" spans="1:991" s="5" customFormat="1" x14ac:dyDescent="0.25">
      <c r="A135" s="4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</row>
    <row r="136" spans="1:991" s="2" customFormat="1" ht="12" x14ac:dyDescent="0.2">
      <c r="A136" s="43"/>
    </row>
    <row r="137" spans="1:991" s="5" customFormat="1" ht="15" customHeight="1" x14ac:dyDescent="0.25">
      <c r="A137" s="4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</row>
    <row r="138" spans="1:991" s="5" customFormat="1" x14ac:dyDescent="0.25">
      <c r="A138" s="4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</row>
    <row r="139" spans="1:991" s="5" customFormat="1" ht="15" customHeight="1" x14ac:dyDescent="0.25">
      <c r="A139" s="4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</row>
    <row r="140" spans="1:991" s="4" customFormat="1" ht="15" customHeight="1" x14ac:dyDescent="0.2">
      <c r="A140" s="43"/>
    </row>
    <row r="141" spans="1:991" s="4" customFormat="1" ht="12" x14ac:dyDescent="0.2">
      <c r="A141" s="43"/>
    </row>
    <row r="142" spans="1:991" s="2" customFormat="1" ht="12" x14ac:dyDescent="0.2">
      <c r="A142" s="43"/>
    </row>
    <row r="143" spans="1:991" s="2" customFormat="1" x14ac:dyDescent="0.25">
      <c r="A143" s="44"/>
    </row>
    <row r="144" spans="1:991" s="2" customFormat="1" ht="15" customHeight="1" x14ac:dyDescent="0.25">
      <c r="A144" s="44"/>
    </row>
    <row r="145" spans="1:1" s="2" customFormat="1" ht="15" customHeight="1" x14ac:dyDescent="0.25">
      <c r="A145" s="44"/>
    </row>
    <row r="146" spans="1:1" s="2" customFormat="1" x14ac:dyDescent="0.25">
      <c r="A146" s="44"/>
    </row>
    <row r="147" spans="1:1" s="2" customFormat="1" ht="15" customHeight="1" x14ac:dyDescent="0.25">
      <c r="A147" s="44"/>
    </row>
    <row r="148" spans="1:1" s="2" customFormat="1" x14ac:dyDescent="0.25">
      <c r="A148" s="44"/>
    </row>
    <row r="149" spans="1:1" s="2" customFormat="1" ht="12" x14ac:dyDescent="0.2">
      <c r="A149" s="43"/>
    </row>
    <row r="150" spans="1:1" s="2" customFormat="1" ht="15" customHeight="1" x14ac:dyDescent="0.25">
      <c r="A150" s="44"/>
    </row>
    <row r="151" spans="1:1" s="2" customFormat="1" x14ac:dyDescent="0.25">
      <c r="A151" s="44"/>
    </row>
    <row r="152" spans="1:1" s="2" customFormat="1" ht="15" customHeight="1" x14ac:dyDescent="0.25">
      <c r="A152" s="44"/>
    </row>
    <row r="153" spans="1:1" s="2" customFormat="1" ht="15" customHeight="1" x14ac:dyDescent="0.25">
      <c r="A153" s="44"/>
    </row>
    <row r="154" spans="1:1" s="2" customFormat="1" x14ac:dyDescent="0.25">
      <c r="A154" s="44"/>
    </row>
    <row r="155" spans="1:1" s="2" customFormat="1" ht="15" customHeight="1" x14ac:dyDescent="0.25">
      <c r="A155" s="44"/>
    </row>
    <row r="156" spans="1:1" s="2" customFormat="1" x14ac:dyDescent="0.25">
      <c r="A156" s="44"/>
    </row>
    <row r="157" spans="1:1" s="2" customFormat="1" x14ac:dyDescent="0.25">
      <c r="A157" s="44"/>
    </row>
    <row r="158" spans="1:1" s="2" customFormat="1" x14ac:dyDescent="0.25">
      <c r="A158" s="44"/>
    </row>
    <row r="159" spans="1:1" s="2" customFormat="1" ht="12" x14ac:dyDescent="0.2">
      <c r="A159" s="43"/>
    </row>
    <row r="160" spans="1:1" s="2" customFormat="1" ht="15" customHeight="1" x14ac:dyDescent="0.25">
      <c r="A160" s="44"/>
    </row>
    <row r="161" spans="1:1" s="2" customFormat="1" x14ac:dyDescent="0.25">
      <c r="A161" s="44"/>
    </row>
    <row r="162" spans="1:1" s="2" customFormat="1" ht="15" customHeight="1" x14ac:dyDescent="0.25">
      <c r="A162" s="44"/>
    </row>
    <row r="163" spans="1:1" s="2" customFormat="1" ht="15" customHeight="1" x14ac:dyDescent="0.25">
      <c r="A163" s="44"/>
    </row>
    <row r="164" spans="1:1" s="2" customFormat="1" x14ac:dyDescent="0.25">
      <c r="A164" s="44"/>
    </row>
    <row r="165" spans="1:1" s="2" customFormat="1" x14ac:dyDescent="0.25">
      <c r="A165" s="44"/>
    </row>
    <row r="166" spans="1:1" s="2" customFormat="1" x14ac:dyDescent="0.25">
      <c r="A166" s="44"/>
    </row>
    <row r="167" spans="1:1" s="2" customFormat="1" x14ac:dyDescent="0.25">
      <c r="A167" s="44"/>
    </row>
    <row r="168" spans="1:1" s="5" customFormat="1" x14ac:dyDescent="0.25">
      <c r="A168" s="43"/>
    </row>
    <row r="169" spans="1:1" s="5" customFormat="1" x14ac:dyDescent="0.25">
      <c r="A169" s="43"/>
    </row>
    <row r="170" spans="1:1" s="5" customFormat="1" ht="15" customHeight="1" x14ac:dyDescent="0.25">
      <c r="A170" s="43"/>
    </row>
    <row r="171" spans="1:1" s="5" customFormat="1" x14ac:dyDescent="0.25">
      <c r="A171" s="43"/>
    </row>
    <row r="172" spans="1:1" s="5" customFormat="1" x14ac:dyDescent="0.25">
      <c r="A172" s="43"/>
    </row>
    <row r="173" spans="1:1" s="5" customFormat="1" ht="15" customHeight="1" x14ac:dyDescent="0.25">
      <c r="A173" s="43"/>
    </row>
    <row r="174" spans="1:1" s="5" customFormat="1" x14ac:dyDescent="0.25">
      <c r="A174" s="43"/>
    </row>
    <row r="175" spans="1:1" s="5" customFormat="1" x14ac:dyDescent="0.25">
      <c r="A175" s="43"/>
    </row>
    <row r="176" spans="1:1" s="5" customFormat="1" x14ac:dyDescent="0.25">
      <c r="A176" s="43"/>
    </row>
    <row r="177" spans="1:1" s="5" customFormat="1" x14ac:dyDescent="0.25">
      <c r="A177" s="43"/>
    </row>
    <row r="178" spans="1:1" s="5" customFormat="1" x14ac:dyDescent="0.25">
      <c r="A178" s="43"/>
    </row>
    <row r="179" spans="1:1" s="5" customFormat="1" x14ac:dyDescent="0.25">
      <c r="A179" s="43"/>
    </row>
    <row r="180" spans="1:1" s="5" customFormat="1" x14ac:dyDescent="0.25">
      <c r="A180" s="43"/>
    </row>
  </sheetData>
  <mergeCells count="39">
    <mergeCell ref="A127:B127"/>
    <mergeCell ref="B128:C128"/>
    <mergeCell ref="A129:C129"/>
    <mergeCell ref="A97:D97"/>
    <mergeCell ref="A102:C102"/>
    <mergeCell ref="A104:D104"/>
    <mergeCell ref="A105:C105"/>
    <mergeCell ref="A118:C118"/>
    <mergeCell ref="A120:D120"/>
    <mergeCell ref="A95:B95"/>
    <mergeCell ref="A53:C53"/>
    <mergeCell ref="A61:C61"/>
    <mergeCell ref="A63:D63"/>
    <mergeCell ref="A68:B68"/>
    <mergeCell ref="A70:D70"/>
    <mergeCell ref="A77:B77"/>
    <mergeCell ref="A79:D79"/>
    <mergeCell ref="A80:C80"/>
    <mergeCell ref="A82:D82"/>
    <mergeCell ref="A83:D83"/>
    <mergeCell ref="A92:C92"/>
    <mergeCell ref="A52:B52"/>
    <mergeCell ref="A21:C21"/>
    <mergeCell ref="A22:D22"/>
    <mergeCell ref="A27:C27"/>
    <mergeCell ref="A29:D29"/>
    <mergeCell ref="A33:C33"/>
    <mergeCell ref="A35:D35"/>
    <mergeCell ref="A36:B36"/>
    <mergeCell ref="A39:B39"/>
    <mergeCell ref="A41:D41"/>
    <mergeCell ref="A42:C42"/>
    <mergeCell ref="A43:B43"/>
    <mergeCell ref="A17:D17"/>
    <mergeCell ref="A1:D1"/>
    <mergeCell ref="A11:D11"/>
    <mergeCell ref="A12:D12"/>
    <mergeCell ref="A13:D13"/>
    <mergeCell ref="A16:D16"/>
  </mergeCells>
  <dataValidations count="4">
    <dataValidation allowBlank="1" showInputMessage="1" showErrorMessage="1" promptTitle="ATENÇÃO" sqref="HU101 RQ101 ABM101">
      <formula1>0</formula1>
      <formula2>10000</formula2>
    </dataValidation>
    <dataValidation allowBlank="1" showInputMessage="1" showErrorMessage="1" prompt="O VALOR A SER PREENCHIDO DEVERÁ SE REFERIR A UM PROFISSIONAL." sqref="HT100 RP100 ABL100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Q104:RQ105 ABM104:ABM105 ABM102 RQ102 HU102 HU104:HU105">
      <formula1>0</formula1>
      <formula2>10000</formula2>
    </dataValidation>
    <dataValidation type="decimal" allowBlank="1" showInputMessage="1" showErrorMessage="1" promptTitle="ATENÇÃO" sqref="HU136 RQ136 ABM136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D180"/>
  <sheetViews>
    <sheetView showGridLines="0" topLeftCell="A46" zoomScaleNormal="100" zoomScaleSheetLayoutView="100" workbookViewId="0">
      <selection activeCell="C44" sqref="C44:C51"/>
    </sheetView>
  </sheetViews>
  <sheetFormatPr defaultRowHeight="15" x14ac:dyDescent="0.25"/>
  <cols>
    <col min="1" max="1" width="9.42578125" style="45" customWidth="1"/>
    <col min="2" max="2" width="70.140625" style="5" customWidth="1"/>
    <col min="3" max="3" width="15.42578125" style="5" customWidth="1"/>
    <col min="4" max="4" width="14.28515625" style="5" customWidth="1"/>
    <col min="5" max="992" width="9.140625" style="5"/>
    <col min="993" max="16384" width="9.140625" style="1"/>
  </cols>
  <sheetData>
    <row r="1" spans="1:992" ht="20.25" x14ac:dyDescent="0.25">
      <c r="A1" s="220" t="s">
        <v>21</v>
      </c>
      <c r="B1" s="221"/>
      <c r="C1" s="221"/>
      <c r="D1" s="22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</row>
    <row r="2" spans="1:992" ht="15.75" x14ac:dyDescent="0.25">
      <c r="A2" s="10" t="s">
        <v>24</v>
      </c>
      <c r="B2" s="17"/>
      <c r="C2" s="9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</row>
    <row r="3" spans="1:992" ht="15.75" x14ac:dyDescent="0.25">
      <c r="A3" s="10" t="s">
        <v>25</v>
      </c>
      <c r="B3" s="11"/>
      <c r="C3" s="9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</row>
    <row r="4" spans="1:992" ht="15.75" x14ac:dyDescent="0.25">
      <c r="A4" s="10" t="s">
        <v>23</v>
      </c>
      <c r="B4" s="11"/>
      <c r="C4" s="9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</row>
    <row r="5" spans="1:992" s="2" customFormat="1" ht="15.75" x14ac:dyDescent="0.25">
      <c r="A5" s="12" t="s">
        <v>22</v>
      </c>
      <c r="B5" s="13"/>
      <c r="C5" s="14"/>
      <c r="D5" s="24"/>
    </row>
    <row r="6" spans="1:992" s="2" customFormat="1" ht="15.75" x14ac:dyDescent="0.25">
      <c r="A6" s="12" t="s">
        <v>183</v>
      </c>
      <c r="B6" s="13"/>
      <c r="C6" s="14"/>
      <c r="D6" s="24"/>
    </row>
    <row r="7" spans="1:992" s="2" customFormat="1" ht="15.75" x14ac:dyDescent="0.25">
      <c r="A7" s="12" t="s">
        <v>101</v>
      </c>
      <c r="B7" s="13"/>
      <c r="C7" s="14"/>
      <c r="D7" s="24"/>
    </row>
    <row r="8" spans="1:992" s="2" customFormat="1" ht="15.75" x14ac:dyDescent="0.25">
      <c r="A8" s="12" t="s">
        <v>100</v>
      </c>
      <c r="B8" s="15"/>
      <c r="C8" s="14"/>
      <c r="D8" s="24"/>
    </row>
    <row r="9" spans="1:992" ht="15.75" x14ac:dyDescent="0.25">
      <c r="A9" s="12" t="s">
        <v>113</v>
      </c>
      <c r="B9" s="14"/>
      <c r="C9" s="9"/>
      <c r="D9" s="2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</row>
    <row r="10" spans="1:992" s="2" customFormat="1" ht="15.75" x14ac:dyDescent="0.25">
      <c r="A10" s="12" t="s">
        <v>182</v>
      </c>
      <c r="B10" s="15"/>
      <c r="C10" s="14"/>
      <c r="D10" s="24"/>
    </row>
    <row r="11" spans="1:992" s="4" customFormat="1" ht="15.75" customHeight="1" x14ac:dyDescent="0.25">
      <c r="A11" s="223" t="s">
        <v>189</v>
      </c>
      <c r="B11" s="224"/>
      <c r="C11" s="224"/>
      <c r="D11" s="225"/>
    </row>
    <row r="12" spans="1:992" s="2" customFormat="1" ht="15.75" x14ac:dyDescent="0.25">
      <c r="A12" s="246" t="s">
        <v>184</v>
      </c>
      <c r="B12" s="247"/>
      <c r="C12" s="247"/>
      <c r="D12" s="248"/>
    </row>
    <row r="13" spans="1:992" ht="18.75" x14ac:dyDescent="0.3">
      <c r="A13" s="226" t="s">
        <v>35</v>
      </c>
      <c r="B13" s="226"/>
      <c r="C13" s="226"/>
      <c r="D13" s="22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</row>
    <row r="14" spans="1:992" ht="31.5" x14ac:dyDescent="0.25">
      <c r="A14" s="50" t="s">
        <v>39</v>
      </c>
      <c r="B14" s="175" t="s">
        <v>36</v>
      </c>
      <c r="C14" s="175" t="s">
        <v>37</v>
      </c>
      <c r="D14" s="175" t="s">
        <v>120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</row>
    <row r="15" spans="1:992" ht="31.5" x14ac:dyDescent="0.25">
      <c r="A15" s="52">
        <v>3</v>
      </c>
      <c r="B15" s="53" t="s">
        <v>240</v>
      </c>
      <c r="C15" s="54" t="s">
        <v>186</v>
      </c>
      <c r="D15" s="106">
        <f>'01. Motorista Especial'!D22</f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</row>
    <row r="16" spans="1:992" ht="26.25" customHeight="1" x14ac:dyDescent="0.25">
      <c r="A16" s="227" t="s">
        <v>4</v>
      </c>
      <c r="B16" s="227"/>
      <c r="C16" s="227"/>
      <c r="D16" s="22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</row>
    <row r="17" spans="1:991" ht="26.25" customHeight="1" x14ac:dyDescent="0.25">
      <c r="A17" s="228" t="s">
        <v>114</v>
      </c>
      <c r="B17" s="228"/>
      <c r="C17" s="228"/>
      <c r="D17" s="22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</row>
    <row r="18" spans="1:991" ht="15.75" customHeight="1" x14ac:dyDescent="0.25">
      <c r="A18" s="50" t="s">
        <v>42</v>
      </c>
      <c r="B18" s="177" t="s">
        <v>36</v>
      </c>
      <c r="C18" s="175" t="s">
        <v>79</v>
      </c>
      <c r="D18" s="50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</row>
    <row r="19" spans="1:991" ht="15.75" customHeight="1" x14ac:dyDescent="0.25">
      <c r="A19" s="56" t="s">
        <v>0</v>
      </c>
      <c r="B19" s="53" t="s">
        <v>143</v>
      </c>
      <c r="C19" s="54">
        <v>2</v>
      </c>
      <c r="D19" s="107">
        <f>(D15/220)*C19</f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</row>
    <row r="20" spans="1:991" ht="15.75" customHeight="1" x14ac:dyDescent="0.25">
      <c r="A20" s="56" t="s">
        <v>1</v>
      </c>
      <c r="B20" s="53" t="s">
        <v>181</v>
      </c>
      <c r="C20" s="54"/>
      <c r="D20" s="107">
        <f>(D19/25)*5</f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</row>
    <row r="21" spans="1:991" s="2" customFormat="1" ht="15.75" customHeight="1" x14ac:dyDescent="0.25">
      <c r="A21" s="219" t="s">
        <v>124</v>
      </c>
      <c r="B21" s="219"/>
      <c r="C21" s="219"/>
      <c r="D21" s="108">
        <f>ROUND(SUM(D19:D20),2)</f>
        <v>0</v>
      </c>
    </row>
    <row r="22" spans="1:991" s="5" customFormat="1" ht="26.25" customHeight="1" x14ac:dyDescent="0.25">
      <c r="A22" s="228" t="s">
        <v>117</v>
      </c>
      <c r="B22" s="228"/>
      <c r="C22" s="228"/>
      <c r="D22" s="22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</row>
    <row r="23" spans="1:991" s="5" customFormat="1" ht="15.75" customHeight="1" x14ac:dyDescent="0.25">
      <c r="A23" s="50" t="s">
        <v>42</v>
      </c>
      <c r="B23" s="177" t="s">
        <v>36</v>
      </c>
      <c r="C23" s="175" t="s">
        <v>79</v>
      </c>
      <c r="D23" s="50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</row>
    <row r="24" spans="1:991" s="5" customFormat="1" ht="15.75" customHeight="1" x14ac:dyDescent="0.25">
      <c r="A24" s="56" t="s">
        <v>0</v>
      </c>
      <c r="B24" s="53" t="s">
        <v>116</v>
      </c>
      <c r="C24" s="56"/>
      <c r="D24" s="107"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</row>
    <row r="25" spans="1:991" s="5" customFormat="1" ht="15.75" customHeight="1" x14ac:dyDescent="0.25">
      <c r="A25" s="56" t="s">
        <v>1</v>
      </c>
      <c r="B25" s="53" t="s">
        <v>112</v>
      </c>
      <c r="C25" s="54">
        <v>0</v>
      </c>
      <c r="D25" s="107">
        <f>ROUND((C25*D21),2)</f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</row>
    <row r="26" spans="1:991" s="2" customFormat="1" ht="15.75" customHeight="1" x14ac:dyDescent="0.25">
      <c r="A26" s="84" t="s">
        <v>2</v>
      </c>
      <c r="B26" s="85" t="s">
        <v>10</v>
      </c>
      <c r="C26" s="84"/>
      <c r="D26" s="109"/>
    </row>
    <row r="27" spans="1:991" s="2" customFormat="1" ht="15.75" customHeight="1" x14ac:dyDescent="0.25">
      <c r="A27" s="230" t="s">
        <v>125</v>
      </c>
      <c r="B27" s="230"/>
      <c r="C27" s="230"/>
      <c r="D27" s="110">
        <f>ROUND(SUM(D24:D26),2)</f>
        <v>0</v>
      </c>
    </row>
    <row r="28" spans="1:991" s="2" customFormat="1" ht="15.75" customHeight="1" x14ac:dyDescent="0.25">
      <c r="A28" s="82"/>
      <c r="B28" s="82"/>
      <c r="C28" s="82"/>
      <c r="D28" s="83"/>
    </row>
    <row r="29" spans="1:991" s="5" customFormat="1" ht="15.75" x14ac:dyDescent="0.25">
      <c r="A29" s="231" t="s">
        <v>118</v>
      </c>
      <c r="B29" s="231"/>
      <c r="C29" s="231"/>
      <c r="D29" s="23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</row>
    <row r="30" spans="1:991" s="5" customFormat="1" ht="15.75" x14ac:dyDescent="0.25">
      <c r="A30" s="88" t="s">
        <v>42</v>
      </c>
      <c r="B30" s="88" t="s">
        <v>88</v>
      </c>
      <c r="C30" s="88"/>
      <c r="D30" s="90" t="s">
        <v>41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</row>
    <row r="31" spans="1:991" s="5" customFormat="1" ht="15.75" x14ac:dyDescent="0.25">
      <c r="A31" s="86" t="s">
        <v>119</v>
      </c>
      <c r="B31" s="87" t="s">
        <v>120</v>
      </c>
      <c r="C31" s="87"/>
      <c r="D31" s="111">
        <f>D21</f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</row>
    <row r="32" spans="1:991" s="5" customFormat="1" ht="15.75" x14ac:dyDescent="0.25">
      <c r="A32" s="58" t="s">
        <v>121</v>
      </c>
      <c r="B32" s="59" t="s">
        <v>122</v>
      </c>
      <c r="C32" s="59"/>
      <c r="D32" s="81">
        <f>D27</f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</row>
    <row r="33" spans="1:991" s="5" customFormat="1" ht="15.75" x14ac:dyDescent="0.25">
      <c r="A33" s="219" t="s">
        <v>70</v>
      </c>
      <c r="B33" s="219"/>
      <c r="C33" s="219"/>
      <c r="D33" s="108">
        <f>SUM(D31:D32)</f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</row>
    <row r="34" spans="1:991" s="2" customFormat="1" ht="15.75" customHeight="1" x14ac:dyDescent="0.25">
      <c r="A34" s="82"/>
      <c r="B34" s="82"/>
      <c r="C34" s="82"/>
      <c r="D34" s="83"/>
    </row>
    <row r="35" spans="1:991" s="2" customFormat="1" ht="25.5" customHeight="1" x14ac:dyDescent="0.2">
      <c r="A35" s="227" t="s">
        <v>123</v>
      </c>
      <c r="B35" s="227"/>
      <c r="C35" s="227"/>
      <c r="D35" s="227"/>
    </row>
    <row r="36" spans="1:991" s="2" customFormat="1" ht="31.5" customHeight="1" x14ac:dyDescent="0.2">
      <c r="A36" s="228" t="s">
        <v>45</v>
      </c>
      <c r="B36" s="228"/>
      <c r="C36" s="175" t="s">
        <v>79</v>
      </c>
      <c r="D36" s="175" t="s">
        <v>41</v>
      </c>
    </row>
    <row r="37" spans="1:991" s="2" customFormat="1" ht="15.75" customHeight="1" x14ac:dyDescent="0.25">
      <c r="A37" s="58" t="s">
        <v>0</v>
      </c>
      <c r="B37" s="59" t="s">
        <v>46</v>
      </c>
      <c r="C37" s="60">
        <v>0</v>
      </c>
      <c r="D37" s="81">
        <f>ROUND(($D$21*C37),2)</f>
        <v>0</v>
      </c>
    </row>
    <row r="38" spans="1:991" s="2" customFormat="1" ht="15.75" customHeight="1" x14ac:dyDescent="0.25">
      <c r="A38" s="58" t="s">
        <v>1</v>
      </c>
      <c r="B38" s="59" t="s">
        <v>48</v>
      </c>
      <c r="C38" s="60">
        <v>0</v>
      </c>
      <c r="D38" s="81">
        <f>ROUND(($D$21*C38),2)</f>
        <v>0</v>
      </c>
    </row>
    <row r="39" spans="1:991" s="2" customFormat="1" ht="15.75" customHeight="1" x14ac:dyDescent="0.25">
      <c r="A39" s="232" t="s">
        <v>50</v>
      </c>
      <c r="B39" s="232"/>
      <c r="C39" s="61">
        <f>SUM(C37:C38)</f>
        <v>0</v>
      </c>
      <c r="D39" s="104">
        <f>ROUND(SUM(D37:D38),2)</f>
        <v>0</v>
      </c>
    </row>
    <row r="40" spans="1:991" s="2" customFormat="1" ht="15.75" customHeight="1" x14ac:dyDescent="0.25">
      <c r="A40" s="82"/>
      <c r="B40" s="82"/>
      <c r="C40" s="82"/>
      <c r="D40" s="83"/>
    </row>
    <row r="41" spans="1:991" s="2" customFormat="1" ht="25.5" customHeight="1" x14ac:dyDescent="0.2">
      <c r="A41" s="233" t="s">
        <v>89</v>
      </c>
      <c r="B41" s="233"/>
      <c r="C41" s="233"/>
      <c r="D41" s="233"/>
    </row>
    <row r="42" spans="1:991" s="2" customFormat="1" ht="25.5" customHeight="1" x14ac:dyDescent="0.2">
      <c r="A42" s="234" t="s">
        <v>128</v>
      </c>
      <c r="B42" s="234"/>
      <c r="C42" s="234"/>
      <c r="D42" s="112">
        <f>D21+D39</f>
        <v>0</v>
      </c>
    </row>
    <row r="43" spans="1:991" s="2" customFormat="1" ht="31.5" customHeight="1" x14ac:dyDescent="0.2">
      <c r="A43" s="228" t="s">
        <v>49</v>
      </c>
      <c r="B43" s="228"/>
      <c r="C43" s="175" t="s">
        <v>79</v>
      </c>
      <c r="D43" s="175" t="s">
        <v>41</v>
      </c>
    </row>
    <row r="44" spans="1:991" s="2" customFormat="1" ht="15.75" customHeight="1" x14ac:dyDescent="0.25">
      <c r="A44" s="58" t="s">
        <v>0</v>
      </c>
      <c r="B44" s="59" t="s">
        <v>132</v>
      </c>
      <c r="C44" s="60"/>
      <c r="D44" s="81">
        <f t="shared" ref="D44:D51" si="0">ROUND(($D$42*C44),2)</f>
        <v>0</v>
      </c>
    </row>
    <row r="45" spans="1:991" s="2" customFormat="1" ht="15.75" customHeight="1" x14ac:dyDescent="0.25">
      <c r="A45" s="58" t="s">
        <v>1</v>
      </c>
      <c r="B45" s="59" t="s">
        <v>133</v>
      </c>
      <c r="C45" s="60"/>
      <c r="D45" s="81">
        <f t="shared" si="0"/>
        <v>0</v>
      </c>
    </row>
    <row r="46" spans="1:991" s="2" customFormat="1" ht="15.75" customHeight="1" x14ac:dyDescent="0.25">
      <c r="A46" s="58" t="s">
        <v>0</v>
      </c>
      <c r="B46" s="59" t="s">
        <v>134</v>
      </c>
      <c r="C46" s="60"/>
      <c r="D46" s="81">
        <f t="shared" si="0"/>
        <v>0</v>
      </c>
    </row>
    <row r="47" spans="1:991" s="2" customFormat="1" ht="15.75" customHeight="1" x14ac:dyDescent="0.25">
      <c r="A47" s="58" t="s">
        <v>1</v>
      </c>
      <c r="B47" s="59" t="s">
        <v>14</v>
      </c>
      <c r="C47" s="60"/>
      <c r="D47" s="81">
        <f t="shared" si="0"/>
        <v>0</v>
      </c>
    </row>
    <row r="48" spans="1:991" s="2" customFormat="1" ht="15.75" customHeight="1" x14ac:dyDescent="0.25">
      <c r="A48" s="58" t="s">
        <v>0</v>
      </c>
      <c r="B48" s="59" t="s">
        <v>15</v>
      </c>
      <c r="C48" s="60"/>
      <c r="D48" s="81">
        <f t="shared" si="0"/>
        <v>0</v>
      </c>
    </row>
    <row r="49" spans="1:991" s="2" customFormat="1" ht="15.75" customHeight="1" x14ac:dyDescent="0.25">
      <c r="A49" s="58" t="s">
        <v>1</v>
      </c>
      <c r="B49" s="59" t="s">
        <v>16</v>
      </c>
      <c r="C49" s="60"/>
      <c r="D49" s="81">
        <f t="shared" si="0"/>
        <v>0</v>
      </c>
    </row>
    <row r="50" spans="1:991" s="2" customFormat="1" ht="31.5" customHeight="1" x14ac:dyDescent="0.25">
      <c r="A50" s="64" t="s">
        <v>0</v>
      </c>
      <c r="B50" s="65" t="s">
        <v>44</v>
      </c>
      <c r="C50" s="66"/>
      <c r="D50" s="113">
        <f t="shared" si="0"/>
        <v>0</v>
      </c>
    </row>
    <row r="51" spans="1:991" s="2" customFormat="1" ht="15.75" customHeight="1" x14ac:dyDescent="0.25">
      <c r="A51" s="58" t="s">
        <v>1</v>
      </c>
      <c r="B51" s="59" t="s">
        <v>17</v>
      </c>
      <c r="C51" s="60"/>
      <c r="D51" s="81">
        <f t="shared" si="0"/>
        <v>0</v>
      </c>
    </row>
    <row r="52" spans="1:991" s="2" customFormat="1" ht="15.75" customHeight="1" x14ac:dyDescent="0.25">
      <c r="A52" s="232" t="s">
        <v>51</v>
      </c>
      <c r="B52" s="232"/>
      <c r="C52" s="61">
        <f>SUM(C44:C51)</f>
        <v>0</v>
      </c>
      <c r="D52" s="104">
        <f>SUM(D44:D51)</f>
        <v>0</v>
      </c>
    </row>
    <row r="53" spans="1:991" s="2" customFormat="1" ht="15.75" customHeight="1" x14ac:dyDescent="0.25">
      <c r="A53" s="229" t="s">
        <v>52</v>
      </c>
      <c r="B53" s="229"/>
      <c r="C53" s="229"/>
      <c r="D53" s="176" t="s">
        <v>41</v>
      </c>
    </row>
    <row r="54" spans="1:991" s="2" customFormat="1" ht="15.75" x14ac:dyDescent="0.25">
      <c r="A54" s="58" t="s">
        <v>0</v>
      </c>
      <c r="B54" s="59" t="s">
        <v>129</v>
      </c>
      <c r="C54" s="59"/>
      <c r="D54" s="81"/>
    </row>
    <row r="55" spans="1:991" s="2" customFormat="1" ht="15.75" x14ac:dyDescent="0.25">
      <c r="A55" s="58" t="s">
        <v>1</v>
      </c>
      <c r="B55" s="59" t="s">
        <v>11</v>
      </c>
      <c r="C55" s="59"/>
      <c r="D55" s="81"/>
    </row>
    <row r="56" spans="1:991" s="2" customFormat="1" ht="15.75" x14ac:dyDescent="0.25">
      <c r="A56" s="58" t="s">
        <v>2</v>
      </c>
      <c r="B56" s="59" t="s">
        <v>12</v>
      </c>
      <c r="C56" s="59"/>
      <c r="D56" s="81"/>
    </row>
    <row r="57" spans="1:991" s="2" customFormat="1" ht="15.75" x14ac:dyDescent="0.25">
      <c r="A57" s="58" t="s">
        <v>3</v>
      </c>
      <c r="B57" s="59" t="s">
        <v>130</v>
      </c>
      <c r="C57" s="59"/>
      <c r="D57" s="81"/>
    </row>
    <row r="58" spans="1:991" s="2" customFormat="1" ht="15.75" x14ac:dyDescent="0.25">
      <c r="A58" s="58" t="s">
        <v>5</v>
      </c>
      <c r="B58" s="59" t="s">
        <v>131</v>
      </c>
      <c r="C58" s="59"/>
      <c r="D58" s="81"/>
    </row>
    <row r="59" spans="1:991" s="2" customFormat="1" ht="15.75" x14ac:dyDescent="0.25">
      <c r="A59" s="68" t="s">
        <v>6</v>
      </c>
      <c r="B59" s="69" t="s">
        <v>43</v>
      </c>
      <c r="C59" s="59"/>
      <c r="D59" s="81"/>
    </row>
    <row r="60" spans="1:991" s="5" customFormat="1" ht="15.75" x14ac:dyDescent="0.25">
      <c r="A60" s="68" t="s">
        <v>7</v>
      </c>
      <c r="B60" s="69" t="s">
        <v>10</v>
      </c>
      <c r="C60" s="69"/>
      <c r="D60" s="10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</row>
    <row r="61" spans="1:991" s="5" customFormat="1" ht="15.75" x14ac:dyDescent="0.25">
      <c r="A61" s="219" t="s">
        <v>53</v>
      </c>
      <c r="B61" s="219"/>
      <c r="C61" s="219"/>
      <c r="D61" s="108">
        <f>SUM(D54:D60)</f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</row>
    <row r="62" spans="1:991" s="2" customFormat="1" ht="15.75" customHeight="1" x14ac:dyDescent="0.25">
      <c r="A62" s="82"/>
      <c r="B62" s="82"/>
      <c r="C62" s="82"/>
      <c r="D62" s="83"/>
    </row>
    <row r="63" spans="1:991" s="5" customFormat="1" ht="15.75" x14ac:dyDescent="0.25">
      <c r="A63" s="235" t="s">
        <v>54</v>
      </c>
      <c r="B63" s="235"/>
      <c r="C63" s="235"/>
      <c r="D63" s="235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</row>
    <row r="64" spans="1:991" s="5" customFormat="1" ht="15.75" x14ac:dyDescent="0.25">
      <c r="A64" s="57" t="s">
        <v>42</v>
      </c>
      <c r="B64" s="57" t="s">
        <v>88</v>
      </c>
      <c r="C64" s="57"/>
      <c r="D64" s="57" t="s">
        <v>41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</row>
    <row r="65" spans="1:991" s="5" customFormat="1" ht="15.75" x14ac:dyDescent="0.25">
      <c r="A65" s="58" t="s">
        <v>55</v>
      </c>
      <c r="B65" s="59" t="s">
        <v>90</v>
      </c>
      <c r="C65" s="60">
        <f>C39</f>
        <v>0</v>
      </c>
      <c r="D65" s="81">
        <f>D39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</row>
    <row r="66" spans="1:991" s="5" customFormat="1" ht="15.75" x14ac:dyDescent="0.25">
      <c r="A66" s="58" t="s">
        <v>56</v>
      </c>
      <c r="B66" s="59" t="s">
        <v>58</v>
      </c>
      <c r="C66" s="60">
        <f>C52</f>
        <v>0</v>
      </c>
      <c r="D66" s="81">
        <f>D52</f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</row>
    <row r="67" spans="1:991" s="5" customFormat="1" ht="15.75" x14ac:dyDescent="0.25">
      <c r="A67" s="58" t="s">
        <v>57</v>
      </c>
      <c r="B67" s="59" t="s">
        <v>59</v>
      </c>
      <c r="C67" s="59"/>
      <c r="D67" s="81">
        <f>D61</f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</row>
    <row r="68" spans="1:991" s="5" customFormat="1" ht="15.75" x14ac:dyDescent="0.25">
      <c r="A68" s="236" t="s">
        <v>71</v>
      </c>
      <c r="B68" s="237"/>
      <c r="C68" s="95">
        <f>SUM(C65:C67)</f>
        <v>0</v>
      </c>
      <c r="D68" s="108">
        <f>SUM(D65:D67)</f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</row>
    <row r="69" spans="1:991" s="2" customFormat="1" ht="15.75" customHeight="1" x14ac:dyDescent="0.25">
      <c r="A69" s="82"/>
      <c r="B69" s="82"/>
      <c r="C69" s="82"/>
      <c r="D69" s="83"/>
    </row>
    <row r="70" spans="1:991" s="5" customFormat="1" ht="25.5" customHeight="1" x14ac:dyDescent="0.25">
      <c r="A70" s="227" t="s">
        <v>60</v>
      </c>
      <c r="B70" s="227"/>
      <c r="C70" s="227"/>
      <c r="D70" s="22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</row>
    <row r="71" spans="1:991" s="5" customFormat="1" ht="15.75" x14ac:dyDescent="0.25">
      <c r="A71" s="68" t="s">
        <v>0</v>
      </c>
      <c r="B71" s="89" t="s">
        <v>61</v>
      </c>
      <c r="C71" s="93">
        <v>0</v>
      </c>
      <c r="D71" s="114">
        <f>C71*D33</f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</row>
    <row r="72" spans="1:991" s="5" customFormat="1" ht="15.75" x14ac:dyDescent="0.25">
      <c r="A72" s="68" t="s">
        <v>1</v>
      </c>
      <c r="B72" s="70" t="s">
        <v>62</v>
      </c>
      <c r="C72" s="91">
        <v>0</v>
      </c>
      <c r="D72" s="115">
        <f>ROUND((D71*C72),2)</f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</row>
    <row r="73" spans="1:991" s="5" customFormat="1" ht="15.75" x14ac:dyDescent="0.25">
      <c r="A73" s="68" t="s">
        <v>2</v>
      </c>
      <c r="B73" s="70" t="s">
        <v>63</v>
      </c>
      <c r="C73" s="92">
        <v>0</v>
      </c>
      <c r="D73" s="115">
        <f>ROUND((D21*C73),2)</f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</row>
    <row r="74" spans="1:991" s="5" customFormat="1" ht="15.75" x14ac:dyDescent="0.25">
      <c r="A74" s="68" t="s">
        <v>3</v>
      </c>
      <c r="B74" s="89" t="s">
        <v>64</v>
      </c>
      <c r="C74" s="94">
        <v>0</v>
      </c>
      <c r="D74" s="114">
        <f>ROUND(((D21+D68)/12+0.5*D45)*C74,2)</f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</row>
    <row r="75" spans="1:991" s="5" customFormat="1" ht="15.75" x14ac:dyDescent="0.25">
      <c r="A75" s="68" t="s">
        <v>5</v>
      </c>
      <c r="B75" s="70" t="s">
        <v>65</v>
      </c>
      <c r="C75" s="91">
        <v>0</v>
      </c>
      <c r="D75" s="115">
        <f>ROUND((D74*C75),2)</f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</row>
    <row r="76" spans="1:991" s="5" customFormat="1" ht="15.75" x14ac:dyDescent="0.25">
      <c r="A76" s="68" t="s">
        <v>6</v>
      </c>
      <c r="B76" s="70" t="s">
        <v>66</v>
      </c>
      <c r="C76" s="92">
        <v>0</v>
      </c>
      <c r="D76" s="115">
        <f>ROUND(($D$21*C76),2)</f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</row>
    <row r="77" spans="1:991" s="5" customFormat="1" ht="15.75" x14ac:dyDescent="0.25">
      <c r="A77" s="236" t="s">
        <v>72</v>
      </c>
      <c r="B77" s="237"/>
      <c r="C77" s="95">
        <f>SUM(C71:C76)</f>
        <v>0</v>
      </c>
      <c r="D77" s="108">
        <f>ROUND(SUM(D71:D76),2)</f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</row>
    <row r="78" spans="1:991" s="2" customFormat="1" ht="15.75" customHeight="1" x14ac:dyDescent="0.25">
      <c r="A78" s="82"/>
      <c r="B78" s="82"/>
      <c r="C78" s="82"/>
      <c r="D78" s="83"/>
    </row>
    <row r="79" spans="1:991" s="5" customFormat="1" ht="25.5" customHeight="1" x14ac:dyDescent="0.25">
      <c r="A79" s="233" t="s">
        <v>96</v>
      </c>
      <c r="B79" s="233"/>
      <c r="C79" s="233"/>
      <c r="D79" s="23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</row>
    <row r="80" spans="1:991" s="5" customFormat="1" ht="25.5" customHeight="1" x14ac:dyDescent="0.25">
      <c r="A80" s="234" t="s">
        <v>141</v>
      </c>
      <c r="B80" s="234"/>
      <c r="C80" s="234"/>
      <c r="D80" s="112">
        <f>D21+D68+D77</f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</row>
    <row r="81" spans="1:991" s="2" customFormat="1" ht="15.75" customHeight="1" x14ac:dyDescent="0.25">
      <c r="A81" s="82"/>
      <c r="B81" s="82"/>
      <c r="C81" s="82"/>
      <c r="D81" s="83"/>
    </row>
    <row r="82" spans="1:991" s="5" customFormat="1" ht="25.5" customHeight="1" x14ac:dyDescent="0.25">
      <c r="A82" s="227" t="s">
        <v>126</v>
      </c>
      <c r="B82" s="227"/>
      <c r="C82" s="227"/>
      <c r="D82" s="227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</row>
    <row r="83" spans="1:991" s="5" customFormat="1" ht="15.75" x14ac:dyDescent="0.25">
      <c r="A83" s="238" t="s">
        <v>127</v>
      </c>
      <c r="B83" s="239"/>
      <c r="C83" s="239"/>
      <c r="D83" s="240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</row>
    <row r="84" spans="1:991" s="5" customFormat="1" ht="15.75" x14ac:dyDescent="0.25">
      <c r="A84" s="176" t="s">
        <v>42</v>
      </c>
      <c r="B84" s="57" t="s">
        <v>36</v>
      </c>
      <c r="C84" s="175" t="s">
        <v>79</v>
      </c>
      <c r="D84" s="176" t="s">
        <v>41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</row>
    <row r="85" spans="1:991" s="5" customFormat="1" ht="15.75" x14ac:dyDescent="0.25">
      <c r="A85" s="58" t="s">
        <v>0</v>
      </c>
      <c r="B85" s="59" t="s">
        <v>47</v>
      </c>
      <c r="C85" s="60"/>
      <c r="D85" s="81">
        <f>ROUND(C85*$D$31,2)</f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</row>
    <row r="86" spans="1:991" s="5" customFormat="1" ht="15.75" x14ac:dyDescent="0.25">
      <c r="A86" s="58" t="s">
        <v>1</v>
      </c>
      <c r="B86" s="59" t="s">
        <v>136</v>
      </c>
      <c r="C86" s="60"/>
      <c r="D86" s="81">
        <f t="shared" ref="D86:D91" si="1">ROUND(C86*$D$31,2)</f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</row>
    <row r="87" spans="1:991" s="5" customFormat="1" ht="15.75" x14ac:dyDescent="0.25">
      <c r="A87" s="58" t="s">
        <v>2</v>
      </c>
      <c r="B87" s="59" t="s">
        <v>135</v>
      </c>
      <c r="C87" s="60"/>
      <c r="D87" s="81">
        <f t="shared" si="1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</row>
    <row r="88" spans="1:991" s="5" customFormat="1" ht="15.75" x14ac:dyDescent="0.25">
      <c r="A88" s="58" t="s">
        <v>3</v>
      </c>
      <c r="B88" s="59" t="s">
        <v>67</v>
      </c>
      <c r="C88" s="60"/>
      <c r="D88" s="81">
        <f t="shared" si="1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</row>
    <row r="89" spans="1:991" s="5" customFormat="1" ht="15.75" x14ac:dyDescent="0.25">
      <c r="A89" s="58" t="s">
        <v>5</v>
      </c>
      <c r="B89" s="59" t="s">
        <v>109</v>
      </c>
      <c r="C89" s="60"/>
      <c r="D89" s="81">
        <f t="shared" si="1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</row>
    <row r="90" spans="1:991" s="5" customFormat="1" ht="15.75" x14ac:dyDescent="0.25">
      <c r="A90" s="58" t="s">
        <v>6</v>
      </c>
      <c r="B90" s="59" t="s">
        <v>137</v>
      </c>
      <c r="C90" s="60"/>
      <c r="D90" s="81">
        <f t="shared" si="1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</row>
    <row r="91" spans="1:991" s="5" customFormat="1" ht="15.75" x14ac:dyDescent="0.25">
      <c r="A91" s="58" t="s">
        <v>7</v>
      </c>
      <c r="B91" s="59" t="s">
        <v>10</v>
      </c>
      <c r="C91" s="59"/>
      <c r="D91" s="81">
        <f t="shared" si="1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</row>
    <row r="92" spans="1:991" s="5" customFormat="1" ht="15.75" x14ac:dyDescent="0.25">
      <c r="A92" s="232" t="s">
        <v>138</v>
      </c>
      <c r="B92" s="232"/>
      <c r="C92" s="232"/>
      <c r="D92" s="104">
        <f>SUM(D85:D91)</f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</row>
    <row r="93" spans="1:991" s="2" customFormat="1" ht="15.75" x14ac:dyDescent="0.25">
      <c r="A93" s="58" t="s">
        <v>8</v>
      </c>
      <c r="B93" s="59" t="s">
        <v>139</v>
      </c>
      <c r="C93" s="60"/>
      <c r="D93" s="81">
        <f>ROUND(C93*D92,2)</f>
        <v>0</v>
      </c>
    </row>
    <row r="94" spans="1:991" s="2" customFormat="1" ht="15.75" x14ac:dyDescent="0.25">
      <c r="A94" s="97" t="s">
        <v>9</v>
      </c>
      <c r="B94" s="98" t="s">
        <v>140</v>
      </c>
      <c r="C94" s="60"/>
      <c r="D94" s="81">
        <f>ROUND(C94*D92,2)</f>
        <v>0</v>
      </c>
    </row>
    <row r="95" spans="1:991" s="5" customFormat="1" ht="15.75" x14ac:dyDescent="0.25">
      <c r="A95" s="241" t="s">
        <v>73</v>
      </c>
      <c r="B95" s="242"/>
      <c r="C95" s="61">
        <f>SUM(C85:C91,C93)</f>
        <v>0</v>
      </c>
      <c r="D95" s="104">
        <f>D93+D94</f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</row>
    <row r="96" spans="1:991" s="2" customFormat="1" ht="15.75" customHeight="1" x14ac:dyDescent="0.25">
      <c r="A96" s="82"/>
      <c r="B96" s="82"/>
      <c r="C96" s="82"/>
      <c r="D96" s="83"/>
    </row>
    <row r="97" spans="1:991" s="5" customFormat="1" ht="25.5" customHeight="1" x14ac:dyDescent="0.25">
      <c r="A97" s="227" t="s">
        <v>68</v>
      </c>
      <c r="B97" s="227"/>
      <c r="C97" s="227"/>
      <c r="D97" s="22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</row>
    <row r="98" spans="1:991" s="5" customFormat="1" ht="15.75" x14ac:dyDescent="0.25">
      <c r="A98" s="175" t="s">
        <v>42</v>
      </c>
      <c r="B98" s="73" t="s">
        <v>36</v>
      </c>
      <c r="C98" s="175"/>
      <c r="D98" s="175" t="s">
        <v>41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</row>
    <row r="99" spans="1:991" s="5" customFormat="1" ht="15.75" x14ac:dyDescent="0.25">
      <c r="A99" s="58" t="s">
        <v>0</v>
      </c>
      <c r="B99" s="59" t="s">
        <v>13</v>
      </c>
      <c r="C99" s="60"/>
      <c r="D99" s="115">
        <v>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</row>
    <row r="100" spans="1:991" s="5" customFormat="1" ht="15.75" x14ac:dyDescent="0.25">
      <c r="A100" s="58" t="s">
        <v>1</v>
      </c>
      <c r="B100" s="59" t="s">
        <v>108</v>
      </c>
      <c r="C100" s="60"/>
      <c r="D100" s="115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</row>
    <row r="101" spans="1:991" s="5" customFormat="1" ht="15.75" x14ac:dyDescent="0.25">
      <c r="A101" s="58" t="s">
        <v>2</v>
      </c>
      <c r="B101" s="59" t="s">
        <v>10</v>
      </c>
      <c r="C101" s="60"/>
      <c r="D101" s="115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</row>
    <row r="102" spans="1:991" s="5" customFormat="1" ht="15.75" x14ac:dyDescent="0.25">
      <c r="A102" s="232" t="s">
        <v>74</v>
      </c>
      <c r="B102" s="232"/>
      <c r="C102" s="232"/>
      <c r="D102" s="116">
        <f>SUM(D99:D101)</f>
        <v>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</row>
    <row r="103" spans="1:991" s="2" customFormat="1" ht="15.75" customHeight="1" x14ac:dyDescent="0.25">
      <c r="A103" s="82"/>
      <c r="B103" s="82"/>
      <c r="C103" s="82"/>
      <c r="D103" s="83"/>
    </row>
    <row r="104" spans="1:991" s="5" customFormat="1" ht="25.5" customHeight="1" x14ac:dyDescent="0.25">
      <c r="A104" s="233" t="s">
        <v>97</v>
      </c>
      <c r="B104" s="233"/>
      <c r="C104" s="233"/>
      <c r="D104" s="23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</row>
    <row r="105" spans="1:991" s="5" customFormat="1" ht="25.5" customHeight="1" x14ac:dyDescent="0.25">
      <c r="A105" s="234" t="s">
        <v>98</v>
      </c>
      <c r="B105" s="234"/>
      <c r="C105" s="234"/>
      <c r="D105" s="112">
        <f>SUM(D80+D92+D102)</f>
        <v>0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</row>
    <row r="106" spans="1:991" s="4" customFormat="1" ht="25.5" customHeight="1" x14ac:dyDescent="0.2">
      <c r="A106" s="175"/>
      <c r="B106" s="74" t="s">
        <v>69</v>
      </c>
      <c r="C106" s="175" t="s">
        <v>79</v>
      </c>
      <c r="D106" s="175" t="s">
        <v>41</v>
      </c>
    </row>
    <row r="107" spans="1:991" s="4" customFormat="1" ht="15.75" x14ac:dyDescent="0.25">
      <c r="A107" s="58" t="s">
        <v>0</v>
      </c>
      <c r="B107" s="59" t="s">
        <v>18</v>
      </c>
      <c r="C107" s="60"/>
      <c r="D107" s="81">
        <f>ROUND(($D$105*C107),2)</f>
        <v>0</v>
      </c>
    </row>
    <row r="108" spans="1:991" s="4" customFormat="1" ht="15.75" x14ac:dyDescent="0.25">
      <c r="A108" s="58" t="s">
        <v>1</v>
      </c>
      <c r="B108" s="59" t="s">
        <v>19</v>
      </c>
      <c r="C108" s="60"/>
      <c r="D108" s="81">
        <f>ROUND(($D$105*C108),2)</f>
        <v>0</v>
      </c>
    </row>
    <row r="109" spans="1:991" s="4" customFormat="1" ht="15.75" x14ac:dyDescent="0.25">
      <c r="A109" s="58"/>
      <c r="B109" s="59" t="s">
        <v>99</v>
      </c>
      <c r="C109" s="60"/>
      <c r="D109" s="81">
        <f>D105+D107+D108</f>
        <v>0</v>
      </c>
    </row>
    <row r="110" spans="1:991" s="4" customFormat="1" ht="15.75" x14ac:dyDescent="0.25">
      <c r="A110" s="58" t="s">
        <v>2</v>
      </c>
      <c r="B110" s="75" t="s">
        <v>94</v>
      </c>
      <c r="C110" s="76">
        <f>(100-(C117*100))/100</f>
        <v>0.91349999999999998</v>
      </c>
      <c r="D110" s="81">
        <f>ROUND(D109/C110,2)</f>
        <v>0</v>
      </c>
    </row>
    <row r="111" spans="1:991" s="4" customFormat="1" ht="15.75" x14ac:dyDescent="0.25">
      <c r="A111" s="58"/>
      <c r="B111" s="59" t="s">
        <v>75</v>
      </c>
      <c r="C111" s="60"/>
      <c r="D111" s="81"/>
    </row>
    <row r="112" spans="1:991" s="4" customFormat="1" ht="15.75" x14ac:dyDescent="0.25">
      <c r="A112" s="58"/>
      <c r="B112" s="59" t="s">
        <v>91</v>
      </c>
      <c r="C112" s="77">
        <v>6.4999999999999997E-3</v>
      </c>
      <c r="D112" s="81">
        <f>ROUND($D$110*C112,2)</f>
        <v>0</v>
      </c>
    </row>
    <row r="113" spans="1:5" s="4" customFormat="1" ht="15.75" x14ac:dyDescent="0.25">
      <c r="A113" s="58"/>
      <c r="B113" s="59" t="s">
        <v>92</v>
      </c>
      <c r="C113" s="60">
        <v>0.03</v>
      </c>
      <c r="D113" s="81">
        <f t="shared" ref="D113:D116" si="2">ROUND($D$110*C113,2)</f>
        <v>0</v>
      </c>
    </row>
    <row r="114" spans="1:5" s="4" customFormat="1" ht="15.75" x14ac:dyDescent="0.25">
      <c r="A114" s="58"/>
      <c r="B114" s="59" t="s">
        <v>76</v>
      </c>
      <c r="C114" s="60"/>
      <c r="D114" s="81">
        <f t="shared" si="2"/>
        <v>0</v>
      </c>
    </row>
    <row r="115" spans="1:5" s="4" customFormat="1" ht="15.75" x14ac:dyDescent="0.25">
      <c r="A115" s="58"/>
      <c r="B115" s="59" t="s">
        <v>77</v>
      </c>
      <c r="C115" s="60"/>
      <c r="D115" s="81">
        <f t="shared" si="2"/>
        <v>0</v>
      </c>
      <c r="E115" s="42"/>
    </row>
    <row r="116" spans="1:5" s="4" customFormat="1" ht="15.75" x14ac:dyDescent="0.25">
      <c r="A116" s="58"/>
      <c r="B116" s="59" t="s">
        <v>93</v>
      </c>
      <c r="C116" s="60">
        <v>0.05</v>
      </c>
      <c r="D116" s="81">
        <f t="shared" si="2"/>
        <v>0</v>
      </c>
    </row>
    <row r="117" spans="1:5" s="4" customFormat="1" ht="15.75" x14ac:dyDescent="0.25">
      <c r="A117" s="58"/>
      <c r="B117" s="75" t="s">
        <v>95</v>
      </c>
      <c r="C117" s="78">
        <f>SUM(C111:C116)</f>
        <v>8.6499999999999994E-2</v>
      </c>
      <c r="D117" s="117">
        <f>SUM(D112:D116)</f>
        <v>0</v>
      </c>
    </row>
    <row r="118" spans="1:5" s="4" customFormat="1" ht="15.75" x14ac:dyDescent="0.25">
      <c r="A118" s="232" t="s">
        <v>78</v>
      </c>
      <c r="B118" s="232"/>
      <c r="C118" s="232"/>
      <c r="D118" s="104">
        <f>ROUND(SUM(D107:D108,D117),2)</f>
        <v>0</v>
      </c>
    </row>
    <row r="119" spans="1:5" s="2" customFormat="1" ht="15.75" customHeight="1" x14ac:dyDescent="0.25">
      <c r="A119" s="82"/>
      <c r="B119" s="82"/>
      <c r="C119" s="82"/>
      <c r="D119" s="83"/>
    </row>
    <row r="120" spans="1:5" s="4" customFormat="1" ht="15.75" x14ac:dyDescent="0.25">
      <c r="A120" s="235" t="s">
        <v>20</v>
      </c>
      <c r="B120" s="235"/>
      <c r="C120" s="235"/>
      <c r="D120" s="235"/>
    </row>
    <row r="121" spans="1:5" s="4" customFormat="1" ht="15.75" x14ac:dyDescent="0.25">
      <c r="A121" s="79"/>
      <c r="B121" s="57" t="s">
        <v>80</v>
      </c>
      <c r="C121" s="80"/>
      <c r="D121" s="176" t="s">
        <v>41</v>
      </c>
    </row>
    <row r="122" spans="1:5" s="4" customFormat="1" ht="15.75" x14ac:dyDescent="0.25">
      <c r="A122" s="58" t="s">
        <v>0</v>
      </c>
      <c r="B122" s="59" t="s">
        <v>81</v>
      </c>
      <c r="C122" s="60"/>
      <c r="D122" s="81">
        <f>D21</f>
        <v>0</v>
      </c>
    </row>
    <row r="123" spans="1:5" s="4" customFormat="1" ht="15.75" x14ac:dyDescent="0.25">
      <c r="A123" s="58" t="s">
        <v>1</v>
      </c>
      <c r="B123" s="59" t="s">
        <v>82</v>
      </c>
      <c r="C123" s="60">
        <f>C68</f>
        <v>0</v>
      </c>
      <c r="D123" s="81">
        <f>D68</f>
        <v>0</v>
      </c>
    </row>
    <row r="124" spans="1:5" s="4" customFormat="1" ht="15.75" x14ac:dyDescent="0.25">
      <c r="A124" s="58" t="s">
        <v>2</v>
      </c>
      <c r="B124" s="59" t="s">
        <v>83</v>
      </c>
      <c r="C124" s="60">
        <f>C77</f>
        <v>0</v>
      </c>
      <c r="D124" s="81">
        <f>D77</f>
        <v>0</v>
      </c>
    </row>
    <row r="125" spans="1:5" s="4" customFormat="1" ht="15.75" x14ac:dyDescent="0.25">
      <c r="A125" s="58" t="s">
        <v>3</v>
      </c>
      <c r="B125" s="59" t="s">
        <v>84</v>
      </c>
      <c r="C125" s="60">
        <f>C95</f>
        <v>0</v>
      </c>
      <c r="D125" s="81">
        <f>D92</f>
        <v>0</v>
      </c>
    </row>
    <row r="126" spans="1:5" s="4" customFormat="1" ht="15.75" x14ac:dyDescent="0.25">
      <c r="A126" s="58" t="s">
        <v>5</v>
      </c>
      <c r="B126" s="59" t="s">
        <v>85</v>
      </c>
      <c r="C126" s="60"/>
      <c r="D126" s="81">
        <f>D102</f>
        <v>0</v>
      </c>
    </row>
    <row r="127" spans="1:5" s="4" customFormat="1" ht="15.75" x14ac:dyDescent="0.25">
      <c r="A127" s="244" t="s">
        <v>86</v>
      </c>
      <c r="B127" s="245"/>
      <c r="C127" s="96">
        <f>SUM(C122:C126)</f>
        <v>0</v>
      </c>
      <c r="D127" s="104">
        <f>SUM(D122:D126)</f>
        <v>0</v>
      </c>
    </row>
    <row r="128" spans="1:5" s="4" customFormat="1" ht="15.75" x14ac:dyDescent="0.25">
      <c r="A128" s="58" t="s">
        <v>6</v>
      </c>
      <c r="B128" s="243" t="s">
        <v>69</v>
      </c>
      <c r="C128" s="243"/>
      <c r="D128" s="81">
        <f>D118</f>
        <v>0</v>
      </c>
    </row>
    <row r="129" spans="1:991" s="4" customFormat="1" ht="15.75" x14ac:dyDescent="0.25">
      <c r="A129" s="232" t="s">
        <v>87</v>
      </c>
      <c r="B129" s="232"/>
      <c r="C129" s="232"/>
      <c r="D129" s="104">
        <f>SUM(D127:D128)</f>
        <v>0</v>
      </c>
    </row>
    <row r="130" spans="1:991" s="2" customFormat="1" ht="12" x14ac:dyDescent="0.2">
      <c r="A130" s="43"/>
    </row>
    <row r="131" spans="1:991" s="4" customFormat="1" ht="12" x14ac:dyDescent="0.2">
      <c r="A131" s="43"/>
    </row>
    <row r="132" spans="1:991" s="4" customFormat="1" ht="12" x14ac:dyDescent="0.2">
      <c r="A132" s="43"/>
    </row>
    <row r="133" spans="1:991" s="4" customFormat="1" ht="12" x14ac:dyDescent="0.2">
      <c r="A133" s="43"/>
    </row>
    <row r="134" spans="1:991" s="4" customFormat="1" ht="12" x14ac:dyDescent="0.2">
      <c r="A134" s="43"/>
    </row>
    <row r="135" spans="1:991" s="5" customFormat="1" x14ac:dyDescent="0.25">
      <c r="A135" s="4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</row>
    <row r="136" spans="1:991" s="2" customFormat="1" ht="12" x14ac:dyDescent="0.2">
      <c r="A136" s="43"/>
    </row>
    <row r="137" spans="1:991" s="5" customFormat="1" ht="15" customHeight="1" x14ac:dyDescent="0.25">
      <c r="A137" s="4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</row>
    <row r="138" spans="1:991" s="5" customFormat="1" x14ac:dyDescent="0.25">
      <c r="A138" s="4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</row>
    <row r="139" spans="1:991" s="5" customFormat="1" ht="15" customHeight="1" x14ac:dyDescent="0.25">
      <c r="A139" s="4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</row>
    <row r="140" spans="1:991" s="4" customFormat="1" ht="15" customHeight="1" x14ac:dyDescent="0.2">
      <c r="A140" s="43"/>
    </row>
    <row r="141" spans="1:991" s="4" customFormat="1" ht="12" x14ac:dyDescent="0.2">
      <c r="A141" s="43"/>
    </row>
    <row r="142" spans="1:991" s="2" customFormat="1" ht="12" x14ac:dyDescent="0.2">
      <c r="A142" s="43"/>
    </row>
    <row r="143" spans="1:991" s="2" customFormat="1" x14ac:dyDescent="0.25">
      <c r="A143" s="44"/>
    </row>
    <row r="144" spans="1:991" s="2" customFormat="1" ht="15" customHeight="1" x14ac:dyDescent="0.25">
      <c r="A144" s="44"/>
    </row>
    <row r="145" spans="1:1" s="2" customFormat="1" ht="15" customHeight="1" x14ac:dyDescent="0.25">
      <c r="A145" s="44"/>
    </row>
    <row r="146" spans="1:1" s="2" customFormat="1" x14ac:dyDescent="0.25">
      <c r="A146" s="44"/>
    </row>
    <row r="147" spans="1:1" s="2" customFormat="1" ht="15" customHeight="1" x14ac:dyDescent="0.25">
      <c r="A147" s="44"/>
    </row>
    <row r="148" spans="1:1" s="2" customFormat="1" x14ac:dyDescent="0.25">
      <c r="A148" s="44"/>
    </row>
    <row r="149" spans="1:1" s="2" customFormat="1" ht="12" x14ac:dyDescent="0.2">
      <c r="A149" s="43"/>
    </row>
    <row r="150" spans="1:1" s="2" customFormat="1" ht="15" customHeight="1" x14ac:dyDescent="0.25">
      <c r="A150" s="44"/>
    </row>
    <row r="151" spans="1:1" s="2" customFormat="1" x14ac:dyDescent="0.25">
      <c r="A151" s="44"/>
    </row>
    <row r="152" spans="1:1" s="2" customFormat="1" ht="15" customHeight="1" x14ac:dyDescent="0.25">
      <c r="A152" s="44"/>
    </row>
    <row r="153" spans="1:1" s="2" customFormat="1" ht="15" customHeight="1" x14ac:dyDescent="0.25">
      <c r="A153" s="44"/>
    </row>
    <row r="154" spans="1:1" s="2" customFormat="1" x14ac:dyDescent="0.25">
      <c r="A154" s="44"/>
    </row>
    <row r="155" spans="1:1" s="2" customFormat="1" ht="15" customHeight="1" x14ac:dyDescent="0.25">
      <c r="A155" s="44"/>
    </row>
    <row r="156" spans="1:1" s="2" customFormat="1" x14ac:dyDescent="0.25">
      <c r="A156" s="44"/>
    </row>
    <row r="157" spans="1:1" s="2" customFormat="1" x14ac:dyDescent="0.25">
      <c r="A157" s="44"/>
    </row>
    <row r="158" spans="1:1" s="2" customFormat="1" x14ac:dyDescent="0.25">
      <c r="A158" s="44"/>
    </row>
    <row r="159" spans="1:1" s="2" customFormat="1" ht="12" x14ac:dyDescent="0.2">
      <c r="A159" s="43"/>
    </row>
    <row r="160" spans="1:1" s="2" customFormat="1" ht="15" customHeight="1" x14ac:dyDescent="0.25">
      <c r="A160" s="44"/>
    </row>
    <row r="161" spans="1:1" s="2" customFormat="1" x14ac:dyDescent="0.25">
      <c r="A161" s="44"/>
    </row>
    <row r="162" spans="1:1" s="2" customFormat="1" ht="15" customHeight="1" x14ac:dyDescent="0.25">
      <c r="A162" s="44"/>
    </row>
    <row r="163" spans="1:1" s="2" customFormat="1" ht="15" customHeight="1" x14ac:dyDescent="0.25">
      <c r="A163" s="44"/>
    </row>
    <row r="164" spans="1:1" s="2" customFormat="1" x14ac:dyDescent="0.25">
      <c r="A164" s="44"/>
    </row>
    <row r="165" spans="1:1" s="2" customFormat="1" x14ac:dyDescent="0.25">
      <c r="A165" s="44"/>
    </row>
    <row r="166" spans="1:1" s="2" customFormat="1" x14ac:dyDescent="0.25">
      <c r="A166" s="44"/>
    </row>
    <row r="167" spans="1:1" s="2" customFormat="1" x14ac:dyDescent="0.25">
      <c r="A167" s="44"/>
    </row>
    <row r="168" spans="1:1" s="5" customFormat="1" x14ac:dyDescent="0.25">
      <c r="A168" s="43"/>
    </row>
    <row r="169" spans="1:1" s="5" customFormat="1" x14ac:dyDescent="0.25">
      <c r="A169" s="43"/>
    </row>
    <row r="170" spans="1:1" s="5" customFormat="1" ht="15" customHeight="1" x14ac:dyDescent="0.25">
      <c r="A170" s="43"/>
    </row>
    <row r="171" spans="1:1" s="5" customFormat="1" x14ac:dyDescent="0.25">
      <c r="A171" s="43"/>
    </row>
    <row r="172" spans="1:1" s="5" customFormat="1" x14ac:dyDescent="0.25">
      <c r="A172" s="43"/>
    </row>
    <row r="173" spans="1:1" s="5" customFormat="1" ht="15" customHeight="1" x14ac:dyDescent="0.25">
      <c r="A173" s="43"/>
    </row>
    <row r="174" spans="1:1" s="5" customFormat="1" x14ac:dyDescent="0.25">
      <c r="A174" s="43"/>
    </row>
    <row r="175" spans="1:1" s="5" customFormat="1" x14ac:dyDescent="0.25">
      <c r="A175" s="43"/>
    </row>
    <row r="176" spans="1:1" s="5" customFormat="1" x14ac:dyDescent="0.25">
      <c r="A176" s="43"/>
    </row>
    <row r="177" spans="1:1" s="5" customFormat="1" x14ac:dyDescent="0.25">
      <c r="A177" s="43"/>
    </row>
    <row r="178" spans="1:1" s="5" customFormat="1" x14ac:dyDescent="0.25">
      <c r="A178" s="43"/>
    </row>
    <row r="179" spans="1:1" s="5" customFormat="1" x14ac:dyDescent="0.25">
      <c r="A179" s="43"/>
    </row>
    <row r="180" spans="1:1" s="5" customFormat="1" x14ac:dyDescent="0.25">
      <c r="A180" s="43"/>
    </row>
  </sheetData>
  <mergeCells count="39">
    <mergeCell ref="A127:B127"/>
    <mergeCell ref="B128:C128"/>
    <mergeCell ref="A129:C129"/>
    <mergeCell ref="A97:D97"/>
    <mergeCell ref="A102:C102"/>
    <mergeCell ref="A104:D104"/>
    <mergeCell ref="A105:C105"/>
    <mergeCell ref="A118:C118"/>
    <mergeCell ref="A120:D120"/>
    <mergeCell ref="A95:B95"/>
    <mergeCell ref="A53:C53"/>
    <mergeCell ref="A61:C61"/>
    <mergeCell ref="A63:D63"/>
    <mergeCell ref="A68:B68"/>
    <mergeCell ref="A70:D70"/>
    <mergeCell ref="A77:B77"/>
    <mergeCell ref="A79:D79"/>
    <mergeCell ref="A80:C80"/>
    <mergeCell ref="A82:D82"/>
    <mergeCell ref="A83:D83"/>
    <mergeCell ref="A92:C92"/>
    <mergeCell ref="A52:B52"/>
    <mergeCell ref="A21:C21"/>
    <mergeCell ref="A22:D22"/>
    <mergeCell ref="A27:C27"/>
    <mergeCell ref="A29:D29"/>
    <mergeCell ref="A33:C33"/>
    <mergeCell ref="A35:D35"/>
    <mergeCell ref="A36:B36"/>
    <mergeCell ref="A39:B39"/>
    <mergeCell ref="A41:D41"/>
    <mergeCell ref="A42:C42"/>
    <mergeCell ref="A43:B43"/>
    <mergeCell ref="A17:D17"/>
    <mergeCell ref="A1:D1"/>
    <mergeCell ref="A11:D11"/>
    <mergeCell ref="A12:D12"/>
    <mergeCell ref="A13:D13"/>
    <mergeCell ref="A16:D16"/>
  </mergeCells>
  <dataValidations count="4">
    <dataValidation type="decimal" allowBlank="1" showInputMessage="1" showErrorMessage="1" promptTitle="ATENÇÃO" sqref="HU136 RQ136 ABM136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Q104:RQ105 ABM104:ABM105 ABM102 RQ102 HU102 HU104:HU105">
      <formula1>0</formula1>
      <formula2>10000</formula2>
    </dataValidation>
    <dataValidation allowBlank="1" showInputMessage="1" showErrorMessage="1" prompt="O VALOR A SER PREENCHIDO DEVERÁ SE REFERIR A UM PROFISSIONAL." sqref="HT100 RP100 ABL100">
      <formula1>0</formula1>
      <formula2>0</formula2>
    </dataValidation>
    <dataValidation allowBlank="1" showInputMessage="1" showErrorMessage="1" promptTitle="ATENÇÃO" sqref="HU101 RQ101 ABM101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D180"/>
  <sheetViews>
    <sheetView showGridLines="0" topLeftCell="A10" zoomScaleNormal="100" zoomScaleSheetLayoutView="100" workbookViewId="0">
      <selection activeCell="C44" sqref="C44:C51"/>
    </sheetView>
  </sheetViews>
  <sheetFormatPr defaultRowHeight="15" x14ac:dyDescent="0.25"/>
  <cols>
    <col min="1" max="1" width="9.42578125" style="45" customWidth="1"/>
    <col min="2" max="2" width="70.140625" style="5" customWidth="1"/>
    <col min="3" max="3" width="15.42578125" style="5" customWidth="1"/>
    <col min="4" max="4" width="14.28515625" style="5" customWidth="1"/>
    <col min="5" max="992" width="9.140625" style="5"/>
    <col min="993" max="16384" width="9.140625" style="1"/>
  </cols>
  <sheetData>
    <row r="1" spans="1:992" ht="20.25" x14ac:dyDescent="0.25">
      <c r="A1" s="220" t="s">
        <v>21</v>
      </c>
      <c r="B1" s="221"/>
      <c r="C1" s="221"/>
      <c r="D1" s="22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</row>
    <row r="2" spans="1:992" ht="15.75" x14ac:dyDescent="0.25">
      <c r="A2" s="10" t="s">
        <v>24</v>
      </c>
      <c r="B2" s="17"/>
      <c r="C2" s="9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</row>
    <row r="3" spans="1:992" ht="15.75" x14ac:dyDescent="0.25">
      <c r="A3" s="10" t="s">
        <v>25</v>
      </c>
      <c r="B3" s="11"/>
      <c r="C3" s="9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</row>
    <row r="4" spans="1:992" ht="15.75" x14ac:dyDescent="0.25">
      <c r="A4" s="10" t="s">
        <v>23</v>
      </c>
      <c r="B4" s="11"/>
      <c r="C4" s="9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</row>
    <row r="5" spans="1:992" s="2" customFormat="1" ht="15.75" x14ac:dyDescent="0.25">
      <c r="A5" s="12" t="s">
        <v>22</v>
      </c>
      <c r="B5" s="13"/>
      <c r="C5" s="14"/>
      <c r="D5" s="24"/>
    </row>
    <row r="6" spans="1:992" s="2" customFormat="1" ht="15.75" x14ac:dyDescent="0.25">
      <c r="A6" s="12" t="s">
        <v>183</v>
      </c>
      <c r="B6" s="13"/>
      <c r="C6" s="14"/>
      <c r="D6" s="24"/>
    </row>
    <row r="7" spans="1:992" s="2" customFormat="1" ht="15.75" x14ac:dyDescent="0.25">
      <c r="A7" s="12" t="s">
        <v>101</v>
      </c>
      <c r="B7" s="13"/>
      <c r="C7" s="14"/>
      <c r="D7" s="24"/>
    </row>
    <row r="8" spans="1:992" s="2" customFormat="1" ht="15.75" x14ac:dyDescent="0.25">
      <c r="A8" s="12" t="s">
        <v>100</v>
      </c>
      <c r="B8" s="15"/>
      <c r="C8" s="14"/>
      <c r="D8" s="24"/>
    </row>
    <row r="9" spans="1:992" ht="15.75" x14ac:dyDescent="0.25">
      <c r="A9" s="12" t="s">
        <v>113</v>
      </c>
      <c r="B9" s="14"/>
      <c r="C9" s="9"/>
      <c r="D9" s="2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</row>
    <row r="10" spans="1:992" s="2" customFormat="1" ht="15.75" x14ac:dyDescent="0.25">
      <c r="A10" s="12" t="s">
        <v>182</v>
      </c>
      <c r="B10" s="15"/>
      <c r="C10" s="14"/>
      <c r="D10" s="24"/>
    </row>
    <row r="11" spans="1:992" s="4" customFormat="1" ht="15.75" customHeight="1" x14ac:dyDescent="0.25">
      <c r="A11" s="223" t="s">
        <v>189</v>
      </c>
      <c r="B11" s="224"/>
      <c r="C11" s="224"/>
      <c r="D11" s="225"/>
    </row>
    <row r="12" spans="1:992" s="2" customFormat="1" ht="15.75" x14ac:dyDescent="0.25">
      <c r="A12" s="246" t="s">
        <v>184</v>
      </c>
      <c r="B12" s="247"/>
      <c r="C12" s="247"/>
      <c r="D12" s="248"/>
    </row>
    <row r="13" spans="1:992" ht="18.75" x14ac:dyDescent="0.3">
      <c r="A13" s="226" t="s">
        <v>35</v>
      </c>
      <c r="B13" s="226"/>
      <c r="C13" s="226"/>
      <c r="D13" s="22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</row>
    <row r="14" spans="1:992" ht="31.5" x14ac:dyDescent="0.25">
      <c r="A14" s="50" t="s">
        <v>39</v>
      </c>
      <c r="B14" s="175" t="s">
        <v>36</v>
      </c>
      <c r="C14" s="175" t="s">
        <v>37</v>
      </c>
      <c r="D14" s="175" t="s">
        <v>120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</row>
    <row r="15" spans="1:992" ht="31.5" x14ac:dyDescent="0.25">
      <c r="A15" s="52">
        <v>4</v>
      </c>
      <c r="B15" s="53" t="s">
        <v>241</v>
      </c>
      <c r="C15" s="54" t="s">
        <v>186</v>
      </c>
      <c r="D15" s="106">
        <f>'01. Motorista Especial'!D22</f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</row>
    <row r="16" spans="1:992" ht="26.25" customHeight="1" x14ac:dyDescent="0.25">
      <c r="A16" s="227" t="s">
        <v>4</v>
      </c>
      <c r="B16" s="227"/>
      <c r="C16" s="227"/>
      <c r="D16" s="22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</row>
    <row r="17" spans="1:991" ht="26.25" customHeight="1" x14ac:dyDescent="0.25">
      <c r="A17" s="228" t="s">
        <v>114</v>
      </c>
      <c r="B17" s="228"/>
      <c r="C17" s="228"/>
      <c r="D17" s="22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</row>
    <row r="18" spans="1:991" ht="15.75" customHeight="1" x14ac:dyDescent="0.25">
      <c r="A18" s="50" t="s">
        <v>42</v>
      </c>
      <c r="B18" s="177" t="s">
        <v>36</v>
      </c>
      <c r="C18" s="175" t="s">
        <v>79</v>
      </c>
      <c r="D18" s="50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</row>
    <row r="19" spans="1:991" ht="15.75" customHeight="1" x14ac:dyDescent="0.25">
      <c r="A19" s="56" t="s">
        <v>0</v>
      </c>
      <c r="B19" s="53" t="s">
        <v>144</v>
      </c>
      <c r="C19" s="54">
        <v>1.2</v>
      </c>
      <c r="D19" s="107">
        <f>(D15/220)*C19</f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</row>
    <row r="20" spans="1:991" ht="15.75" customHeight="1" x14ac:dyDescent="0.25">
      <c r="A20" s="56" t="s">
        <v>1</v>
      </c>
      <c r="B20" s="53" t="s">
        <v>181</v>
      </c>
      <c r="C20" s="54"/>
      <c r="D20" s="107">
        <f>(D19/25)*5</f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</row>
    <row r="21" spans="1:991" s="2" customFormat="1" ht="15.75" customHeight="1" x14ac:dyDescent="0.25">
      <c r="A21" s="219" t="s">
        <v>124</v>
      </c>
      <c r="B21" s="219"/>
      <c r="C21" s="219"/>
      <c r="D21" s="108">
        <f>ROUND(SUM(D19:D20),2)</f>
        <v>0</v>
      </c>
    </row>
    <row r="22" spans="1:991" s="5" customFormat="1" ht="26.25" customHeight="1" x14ac:dyDescent="0.25">
      <c r="A22" s="228" t="s">
        <v>117</v>
      </c>
      <c r="B22" s="228"/>
      <c r="C22" s="228"/>
      <c r="D22" s="22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</row>
    <row r="23" spans="1:991" s="5" customFormat="1" ht="15.75" customHeight="1" x14ac:dyDescent="0.25">
      <c r="A23" s="50" t="s">
        <v>42</v>
      </c>
      <c r="B23" s="177" t="s">
        <v>36</v>
      </c>
      <c r="C23" s="175" t="s">
        <v>79</v>
      </c>
      <c r="D23" s="50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</row>
    <row r="24" spans="1:991" s="5" customFormat="1" ht="15.75" customHeight="1" x14ac:dyDescent="0.25">
      <c r="A24" s="56" t="s">
        <v>0</v>
      </c>
      <c r="B24" s="53" t="s">
        <v>116</v>
      </c>
      <c r="C24" s="56"/>
      <c r="D24" s="107"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</row>
    <row r="25" spans="1:991" s="5" customFormat="1" ht="15.75" customHeight="1" x14ac:dyDescent="0.25">
      <c r="A25" s="56" t="s">
        <v>1</v>
      </c>
      <c r="B25" s="53" t="s">
        <v>112</v>
      </c>
      <c r="C25" s="54">
        <v>0</v>
      </c>
      <c r="D25" s="107">
        <f>ROUND((C25*D21),2)</f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</row>
    <row r="26" spans="1:991" s="2" customFormat="1" ht="15.75" customHeight="1" x14ac:dyDescent="0.25">
      <c r="A26" s="84" t="s">
        <v>2</v>
      </c>
      <c r="B26" s="85" t="s">
        <v>10</v>
      </c>
      <c r="C26" s="84"/>
      <c r="D26" s="109"/>
    </row>
    <row r="27" spans="1:991" s="2" customFormat="1" ht="15.75" customHeight="1" x14ac:dyDescent="0.25">
      <c r="A27" s="230" t="s">
        <v>125</v>
      </c>
      <c r="B27" s="230"/>
      <c r="C27" s="230"/>
      <c r="D27" s="110">
        <f>ROUND(SUM(D24:D26),2)</f>
        <v>0</v>
      </c>
    </row>
    <row r="28" spans="1:991" s="2" customFormat="1" ht="15.75" customHeight="1" x14ac:dyDescent="0.25">
      <c r="A28" s="82"/>
      <c r="B28" s="82"/>
      <c r="C28" s="82"/>
      <c r="D28" s="83"/>
    </row>
    <row r="29" spans="1:991" s="5" customFormat="1" ht="15.75" x14ac:dyDescent="0.25">
      <c r="A29" s="231" t="s">
        <v>118</v>
      </c>
      <c r="B29" s="231"/>
      <c r="C29" s="231"/>
      <c r="D29" s="23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</row>
    <row r="30" spans="1:991" s="5" customFormat="1" ht="15.75" x14ac:dyDescent="0.25">
      <c r="A30" s="88" t="s">
        <v>42</v>
      </c>
      <c r="B30" s="88" t="s">
        <v>88</v>
      </c>
      <c r="C30" s="88"/>
      <c r="D30" s="90" t="s">
        <v>41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</row>
    <row r="31" spans="1:991" s="5" customFormat="1" ht="15.75" x14ac:dyDescent="0.25">
      <c r="A31" s="86" t="s">
        <v>119</v>
      </c>
      <c r="B31" s="87" t="s">
        <v>120</v>
      </c>
      <c r="C31" s="87"/>
      <c r="D31" s="111">
        <f>D21</f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</row>
    <row r="32" spans="1:991" s="5" customFormat="1" ht="15.75" x14ac:dyDescent="0.25">
      <c r="A32" s="58" t="s">
        <v>121</v>
      </c>
      <c r="B32" s="59" t="s">
        <v>122</v>
      </c>
      <c r="C32" s="59"/>
      <c r="D32" s="81">
        <f>D27</f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</row>
    <row r="33" spans="1:991" s="5" customFormat="1" ht="15.75" x14ac:dyDescent="0.25">
      <c r="A33" s="219" t="s">
        <v>70</v>
      </c>
      <c r="B33" s="219"/>
      <c r="C33" s="219"/>
      <c r="D33" s="108">
        <f>SUM(D31:D32)</f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</row>
    <row r="34" spans="1:991" s="2" customFormat="1" ht="15.75" customHeight="1" x14ac:dyDescent="0.25">
      <c r="A34" s="82"/>
      <c r="B34" s="82"/>
      <c r="C34" s="82"/>
      <c r="D34" s="83"/>
    </row>
    <row r="35" spans="1:991" s="2" customFormat="1" ht="25.5" customHeight="1" x14ac:dyDescent="0.2">
      <c r="A35" s="227" t="s">
        <v>123</v>
      </c>
      <c r="B35" s="227"/>
      <c r="C35" s="227"/>
      <c r="D35" s="227"/>
    </row>
    <row r="36" spans="1:991" s="2" customFormat="1" ht="31.5" customHeight="1" x14ac:dyDescent="0.2">
      <c r="A36" s="228" t="s">
        <v>45</v>
      </c>
      <c r="B36" s="228"/>
      <c r="C36" s="175" t="s">
        <v>79</v>
      </c>
      <c r="D36" s="175" t="s">
        <v>41</v>
      </c>
    </row>
    <row r="37" spans="1:991" s="2" customFormat="1" ht="15.75" customHeight="1" x14ac:dyDescent="0.25">
      <c r="A37" s="58" t="s">
        <v>0</v>
      </c>
      <c r="B37" s="59" t="s">
        <v>46</v>
      </c>
      <c r="C37" s="60">
        <v>0</v>
      </c>
      <c r="D37" s="81">
        <f>ROUND(($D$21*C37),2)</f>
        <v>0</v>
      </c>
    </row>
    <row r="38" spans="1:991" s="2" customFormat="1" ht="15.75" customHeight="1" x14ac:dyDescent="0.25">
      <c r="A38" s="58" t="s">
        <v>1</v>
      </c>
      <c r="B38" s="59" t="s">
        <v>48</v>
      </c>
      <c r="C38" s="60">
        <v>0</v>
      </c>
      <c r="D38" s="81">
        <f>ROUND(($D$21*C38),2)</f>
        <v>0</v>
      </c>
    </row>
    <row r="39" spans="1:991" s="2" customFormat="1" ht="15.75" customHeight="1" x14ac:dyDescent="0.25">
      <c r="A39" s="232" t="s">
        <v>50</v>
      </c>
      <c r="B39" s="232"/>
      <c r="C39" s="61">
        <f>SUM(C37:C38)</f>
        <v>0</v>
      </c>
      <c r="D39" s="104">
        <f>ROUND(SUM(D37:D38),2)</f>
        <v>0</v>
      </c>
    </row>
    <row r="40" spans="1:991" s="2" customFormat="1" ht="15.75" customHeight="1" x14ac:dyDescent="0.25">
      <c r="A40" s="82"/>
      <c r="B40" s="82"/>
      <c r="C40" s="82"/>
      <c r="D40" s="83"/>
    </row>
    <row r="41" spans="1:991" s="2" customFormat="1" ht="25.5" customHeight="1" x14ac:dyDescent="0.2">
      <c r="A41" s="233" t="s">
        <v>89</v>
      </c>
      <c r="B41" s="233"/>
      <c r="C41" s="233"/>
      <c r="D41" s="233"/>
    </row>
    <row r="42" spans="1:991" s="2" customFormat="1" ht="25.5" customHeight="1" x14ac:dyDescent="0.2">
      <c r="A42" s="234" t="s">
        <v>128</v>
      </c>
      <c r="B42" s="234"/>
      <c r="C42" s="234"/>
      <c r="D42" s="112">
        <f>D21+D39</f>
        <v>0</v>
      </c>
    </row>
    <row r="43" spans="1:991" s="2" customFormat="1" ht="31.5" customHeight="1" x14ac:dyDescent="0.2">
      <c r="A43" s="228" t="s">
        <v>49</v>
      </c>
      <c r="B43" s="228"/>
      <c r="C43" s="175" t="s">
        <v>79</v>
      </c>
      <c r="D43" s="175" t="s">
        <v>41</v>
      </c>
    </row>
    <row r="44" spans="1:991" s="2" customFormat="1" ht="15.75" customHeight="1" x14ac:dyDescent="0.25">
      <c r="A44" s="58" t="s">
        <v>0</v>
      </c>
      <c r="B44" s="59" t="s">
        <v>132</v>
      </c>
      <c r="C44" s="60"/>
      <c r="D44" s="81">
        <f t="shared" ref="D44:D51" si="0">ROUND(($D$42*C44),2)</f>
        <v>0</v>
      </c>
    </row>
    <row r="45" spans="1:991" s="2" customFormat="1" ht="15.75" customHeight="1" x14ac:dyDescent="0.25">
      <c r="A45" s="58" t="s">
        <v>1</v>
      </c>
      <c r="B45" s="59" t="s">
        <v>133</v>
      </c>
      <c r="C45" s="60"/>
      <c r="D45" s="81">
        <f t="shared" si="0"/>
        <v>0</v>
      </c>
    </row>
    <row r="46" spans="1:991" s="2" customFormat="1" ht="15.75" customHeight="1" x14ac:dyDescent="0.25">
      <c r="A46" s="58" t="s">
        <v>0</v>
      </c>
      <c r="B46" s="59" t="s">
        <v>134</v>
      </c>
      <c r="C46" s="60"/>
      <c r="D46" s="81">
        <f t="shared" si="0"/>
        <v>0</v>
      </c>
    </row>
    <row r="47" spans="1:991" s="2" customFormat="1" ht="15.75" customHeight="1" x14ac:dyDescent="0.25">
      <c r="A47" s="58" t="s">
        <v>1</v>
      </c>
      <c r="B47" s="59" t="s">
        <v>14</v>
      </c>
      <c r="C47" s="60"/>
      <c r="D47" s="81">
        <f t="shared" si="0"/>
        <v>0</v>
      </c>
    </row>
    <row r="48" spans="1:991" s="2" customFormat="1" ht="15.75" customHeight="1" x14ac:dyDescent="0.25">
      <c r="A48" s="58" t="s">
        <v>0</v>
      </c>
      <c r="B48" s="59" t="s">
        <v>15</v>
      </c>
      <c r="C48" s="60"/>
      <c r="D48" s="81">
        <f t="shared" si="0"/>
        <v>0</v>
      </c>
    </row>
    <row r="49" spans="1:991" s="2" customFormat="1" ht="15.75" customHeight="1" x14ac:dyDescent="0.25">
      <c r="A49" s="58" t="s">
        <v>1</v>
      </c>
      <c r="B49" s="59" t="s">
        <v>16</v>
      </c>
      <c r="C49" s="60"/>
      <c r="D49" s="81">
        <f t="shared" si="0"/>
        <v>0</v>
      </c>
    </row>
    <row r="50" spans="1:991" s="2" customFormat="1" ht="31.5" customHeight="1" x14ac:dyDescent="0.25">
      <c r="A50" s="64" t="s">
        <v>0</v>
      </c>
      <c r="B50" s="65" t="s">
        <v>44</v>
      </c>
      <c r="C50" s="66"/>
      <c r="D50" s="113">
        <f t="shared" si="0"/>
        <v>0</v>
      </c>
    </row>
    <row r="51" spans="1:991" s="2" customFormat="1" ht="15.75" customHeight="1" x14ac:dyDescent="0.25">
      <c r="A51" s="58" t="s">
        <v>1</v>
      </c>
      <c r="B51" s="59" t="s">
        <v>17</v>
      </c>
      <c r="C51" s="60"/>
      <c r="D51" s="81">
        <f t="shared" si="0"/>
        <v>0</v>
      </c>
    </row>
    <row r="52" spans="1:991" s="2" customFormat="1" ht="15.75" customHeight="1" x14ac:dyDescent="0.25">
      <c r="A52" s="232" t="s">
        <v>51</v>
      </c>
      <c r="B52" s="232"/>
      <c r="C52" s="61">
        <f>SUM(C44:C51)</f>
        <v>0</v>
      </c>
      <c r="D52" s="104">
        <f>SUM(D44:D51)</f>
        <v>0</v>
      </c>
    </row>
    <row r="53" spans="1:991" s="2" customFormat="1" ht="15.75" customHeight="1" x14ac:dyDescent="0.25">
      <c r="A53" s="229" t="s">
        <v>52</v>
      </c>
      <c r="B53" s="229"/>
      <c r="C53" s="229"/>
      <c r="D53" s="176" t="s">
        <v>41</v>
      </c>
    </row>
    <row r="54" spans="1:991" s="2" customFormat="1" ht="15.75" x14ac:dyDescent="0.25">
      <c r="A54" s="58" t="s">
        <v>0</v>
      </c>
      <c r="B54" s="59" t="s">
        <v>129</v>
      </c>
      <c r="C54" s="59"/>
      <c r="D54" s="81"/>
    </row>
    <row r="55" spans="1:991" s="2" customFormat="1" ht="15.75" x14ac:dyDescent="0.25">
      <c r="A55" s="58" t="s">
        <v>1</v>
      </c>
      <c r="B55" s="59" t="s">
        <v>11</v>
      </c>
      <c r="C55" s="59"/>
      <c r="D55" s="81"/>
    </row>
    <row r="56" spans="1:991" s="2" customFormat="1" ht="15.75" x14ac:dyDescent="0.25">
      <c r="A56" s="58" t="s">
        <v>2</v>
      </c>
      <c r="B56" s="59" t="s">
        <v>12</v>
      </c>
      <c r="C56" s="59"/>
      <c r="D56" s="81"/>
    </row>
    <row r="57" spans="1:991" s="2" customFormat="1" ht="15.75" x14ac:dyDescent="0.25">
      <c r="A57" s="58" t="s">
        <v>3</v>
      </c>
      <c r="B57" s="59" t="s">
        <v>130</v>
      </c>
      <c r="C57" s="59"/>
      <c r="D57" s="81"/>
    </row>
    <row r="58" spans="1:991" s="2" customFormat="1" ht="15.75" x14ac:dyDescent="0.25">
      <c r="A58" s="58" t="s">
        <v>5</v>
      </c>
      <c r="B58" s="59" t="s">
        <v>131</v>
      </c>
      <c r="C58" s="59"/>
      <c r="D58" s="81"/>
    </row>
    <row r="59" spans="1:991" s="2" customFormat="1" ht="15.75" x14ac:dyDescent="0.25">
      <c r="A59" s="68" t="s">
        <v>6</v>
      </c>
      <c r="B59" s="69" t="s">
        <v>43</v>
      </c>
      <c r="C59" s="59"/>
      <c r="D59" s="81"/>
    </row>
    <row r="60" spans="1:991" s="5" customFormat="1" ht="15.75" x14ac:dyDescent="0.25">
      <c r="A60" s="68" t="s">
        <v>7</v>
      </c>
      <c r="B60" s="69" t="s">
        <v>10</v>
      </c>
      <c r="C60" s="69"/>
      <c r="D60" s="10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</row>
    <row r="61" spans="1:991" s="5" customFormat="1" ht="15.75" x14ac:dyDescent="0.25">
      <c r="A61" s="219" t="s">
        <v>53</v>
      </c>
      <c r="B61" s="219"/>
      <c r="C61" s="219"/>
      <c r="D61" s="108">
        <f>SUM(D54:D60)</f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</row>
    <row r="62" spans="1:991" s="2" customFormat="1" ht="15.75" customHeight="1" x14ac:dyDescent="0.25">
      <c r="A62" s="82"/>
      <c r="B62" s="82"/>
      <c r="C62" s="82"/>
      <c r="D62" s="83"/>
    </row>
    <row r="63" spans="1:991" s="5" customFormat="1" ht="15.75" x14ac:dyDescent="0.25">
      <c r="A63" s="235" t="s">
        <v>54</v>
      </c>
      <c r="B63" s="235"/>
      <c r="C63" s="235"/>
      <c r="D63" s="235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</row>
    <row r="64" spans="1:991" s="5" customFormat="1" ht="15.75" x14ac:dyDescent="0.25">
      <c r="A64" s="57" t="s">
        <v>42</v>
      </c>
      <c r="B64" s="57" t="s">
        <v>88</v>
      </c>
      <c r="C64" s="57"/>
      <c r="D64" s="57" t="s">
        <v>41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</row>
    <row r="65" spans="1:991" s="5" customFormat="1" ht="15.75" x14ac:dyDescent="0.25">
      <c r="A65" s="58" t="s">
        <v>55</v>
      </c>
      <c r="B65" s="59" t="s">
        <v>90</v>
      </c>
      <c r="C65" s="60">
        <f>C39</f>
        <v>0</v>
      </c>
      <c r="D65" s="81">
        <f>D39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</row>
    <row r="66" spans="1:991" s="5" customFormat="1" ht="15.75" x14ac:dyDescent="0.25">
      <c r="A66" s="58" t="s">
        <v>56</v>
      </c>
      <c r="B66" s="59" t="s">
        <v>58</v>
      </c>
      <c r="C66" s="60">
        <f>C52</f>
        <v>0</v>
      </c>
      <c r="D66" s="81">
        <f>D52</f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</row>
    <row r="67" spans="1:991" s="5" customFormat="1" ht="15.75" x14ac:dyDescent="0.25">
      <c r="A67" s="58" t="s">
        <v>57</v>
      </c>
      <c r="B67" s="59" t="s">
        <v>59</v>
      </c>
      <c r="C67" s="59"/>
      <c r="D67" s="81">
        <f>D61</f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</row>
    <row r="68" spans="1:991" s="5" customFormat="1" ht="15.75" x14ac:dyDescent="0.25">
      <c r="A68" s="236" t="s">
        <v>71</v>
      </c>
      <c r="B68" s="237"/>
      <c r="C68" s="95">
        <f>SUM(C65:C67)</f>
        <v>0</v>
      </c>
      <c r="D68" s="108">
        <f>SUM(D65:D67)</f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</row>
    <row r="69" spans="1:991" s="2" customFormat="1" ht="15.75" customHeight="1" x14ac:dyDescent="0.25">
      <c r="A69" s="82"/>
      <c r="B69" s="82"/>
      <c r="C69" s="82"/>
      <c r="D69" s="83"/>
    </row>
    <row r="70" spans="1:991" s="5" customFormat="1" ht="25.5" customHeight="1" x14ac:dyDescent="0.25">
      <c r="A70" s="227" t="s">
        <v>60</v>
      </c>
      <c r="B70" s="227"/>
      <c r="C70" s="227"/>
      <c r="D70" s="22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</row>
    <row r="71" spans="1:991" s="5" customFormat="1" ht="15.75" x14ac:dyDescent="0.25">
      <c r="A71" s="68" t="s">
        <v>0</v>
      </c>
      <c r="B71" s="89" t="s">
        <v>61</v>
      </c>
      <c r="C71" s="93">
        <v>0</v>
      </c>
      <c r="D71" s="114">
        <f>C71*D33</f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</row>
    <row r="72" spans="1:991" s="5" customFormat="1" ht="15.75" x14ac:dyDescent="0.25">
      <c r="A72" s="68" t="s">
        <v>1</v>
      </c>
      <c r="B72" s="70" t="s">
        <v>62</v>
      </c>
      <c r="C72" s="91">
        <v>0</v>
      </c>
      <c r="D72" s="115">
        <f>ROUND((D71*C72),2)</f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</row>
    <row r="73" spans="1:991" s="5" customFormat="1" ht="15.75" x14ac:dyDescent="0.25">
      <c r="A73" s="68" t="s">
        <v>2</v>
      </c>
      <c r="B73" s="70" t="s">
        <v>63</v>
      </c>
      <c r="C73" s="92">
        <v>0</v>
      </c>
      <c r="D73" s="115">
        <f>ROUND((D21*C73),2)</f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</row>
    <row r="74" spans="1:991" s="5" customFormat="1" ht="15.75" x14ac:dyDescent="0.25">
      <c r="A74" s="68" t="s">
        <v>3</v>
      </c>
      <c r="B74" s="89" t="s">
        <v>64</v>
      </c>
      <c r="C74" s="94">
        <v>0</v>
      </c>
      <c r="D74" s="114">
        <f>ROUND(((D21+D68)/12+0.5*D45)*C74,2)</f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</row>
    <row r="75" spans="1:991" s="5" customFormat="1" ht="15.75" x14ac:dyDescent="0.25">
      <c r="A75" s="68" t="s">
        <v>5</v>
      </c>
      <c r="B75" s="70" t="s">
        <v>65</v>
      </c>
      <c r="C75" s="91">
        <v>0</v>
      </c>
      <c r="D75" s="115">
        <f>ROUND((D74*C75),2)</f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</row>
    <row r="76" spans="1:991" s="5" customFormat="1" ht="15.75" x14ac:dyDescent="0.25">
      <c r="A76" s="68" t="s">
        <v>6</v>
      </c>
      <c r="B76" s="70" t="s">
        <v>66</v>
      </c>
      <c r="C76" s="92">
        <v>0</v>
      </c>
      <c r="D76" s="115">
        <f>ROUND(($D$21*C76),2)</f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</row>
    <row r="77" spans="1:991" s="5" customFormat="1" ht="15.75" x14ac:dyDescent="0.25">
      <c r="A77" s="236" t="s">
        <v>72</v>
      </c>
      <c r="B77" s="237"/>
      <c r="C77" s="95">
        <f>SUM(C71:C76)</f>
        <v>0</v>
      </c>
      <c r="D77" s="108">
        <f>ROUND(SUM(D71:D76),2)</f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</row>
    <row r="78" spans="1:991" s="2" customFormat="1" ht="15.75" customHeight="1" x14ac:dyDescent="0.25">
      <c r="A78" s="82"/>
      <c r="B78" s="82"/>
      <c r="C78" s="82"/>
      <c r="D78" s="83"/>
    </row>
    <row r="79" spans="1:991" s="5" customFormat="1" ht="25.5" customHeight="1" x14ac:dyDescent="0.25">
      <c r="A79" s="233" t="s">
        <v>96</v>
      </c>
      <c r="B79" s="233"/>
      <c r="C79" s="233"/>
      <c r="D79" s="23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</row>
    <row r="80" spans="1:991" s="5" customFormat="1" ht="25.5" customHeight="1" x14ac:dyDescent="0.25">
      <c r="A80" s="234" t="s">
        <v>141</v>
      </c>
      <c r="B80" s="234"/>
      <c r="C80" s="234"/>
      <c r="D80" s="112">
        <f>D21+D68+D77</f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</row>
    <row r="81" spans="1:991" s="2" customFormat="1" ht="15.75" customHeight="1" x14ac:dyDescent="0.25">
      <c r="A81" s="82"/>
      <c r="B81" s="82"/>
      <c r="C81" s="82"/>
      <c r="D81" s="83"/>
    </row>
    <row r="82" spans="1:991" s="5" customFormat="1" ht="25.5" customHeight="1" x14ac:dyDescent="0.25">
      <c r="A82" s="227" t="s">
        <v>126</v>
      </c>
      <c r="B82" s="227"/>
      <c r="C82" s="227"/>
      <c r="D82" s="227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</row>
    <row r="83" spans="1:991" s="5" customFormat="1" ht="15.75" x14ac:dyDescent="0.25">
      <c r="A83" s="238" t="s">
        <v>127</v>
      </c>
      <c r="B83" s="239"/>
      <c r="C83" s="239"/>
      <c r="D83" s="240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</row>
    <row r="84" spans="1:991" s="5" customFormat="1" ht="15.75" x14ac:dyDescent="0.25">
      <c r="A84" s="176" t="s">
        <v>42</v>
      </c>
      <c r="B84" s="57" t="s">
        <v>36</v>
      </c>
      <c r="C84" s="175" t="s">
        <v>79</v>
      </c>
      <c r="D84" s="176" t="s">
        <v>41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</row>
    <row r="85" spans="1:991" s="5" customFormat="1" ht="15.75" x14ac:dyDescent="0.25">
      <c r="A85" s="58" t="s">
        <v>0</v>
      </c>
      <c r="B85" s="59" t="s">
        <v>47</v>
      </c>
      <c r="C85" s="60">
        <v>0</v>
      </c>
      <c r="D85" s="81">
        <f>ROUND(C85*$D$31,2)</f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</row>
    <row r="86" spans="1:991" s="5" customFormat="1" ht="15.75" x14ac:dyDescent="0.25">
      <c r="A86" s="58" t="s">
        <v>1</v>
      </c>
      <c r="B86" s="59" t="s">
        <v>136</v>
      </c>
      <c r="C86" s="60">
        <v>0</v>
      </c>
      <c r="D86" s="81">
        <f t="shared" ref="D86:D91" si="1">ROUND(C86*$D$31,2)</f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</row>
    <row r="87" spans="1:991" s="5" customFormat="1" ht="15.75" x14ac:dyDescent="0.25">
      <c r="A87" s="58" t="s">
        <v>2</v>
      </c>
      <c r="B87" s="59" t="s">
        <v>135</v>
      </c>
      <c r="C87" s="60">
        <v>0</v>
      </c>
      <c r="D87" s="81">
        <f t="shared" si="1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</row>
    <row r="88" spans="1:991" s="5" customFormat="1" ht="15.75" x14ac:dyDescent="0.25">
      <c r="A88" s="58" t="s">
        <v>3</v>
      </c>
      <c r="B88" s="59" t="s">
        <v>67</v>
      </c>
      <c r="C88" s="60">
        <v>0</v>
      </c>
      <c r="D88" s="81">
        <f t="shared" si="1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</row>
    <row r="89" spans="1:991" s="5" customFormat="1" ht="15.75" x14ac:dyDescent="0.25">
      <c r="A89" s="58" t="s">
        <v>5</v>
      </c>
      <c r="B89" s="59" t="s">
        <v>109</v>
      </c>
      <c r="C89" s="60">
        <v>0</v>
      </c>
      <c r="D89" s="81">
        <f t="shared" si="1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</row>
    <row r="90" spans="1:991" s="5" customFormat="1" ht="15.75" x14ac:dyDescent="0.25">
      <c r="A90" s="58" t="s">
        <v>6</v>
      </c>
      <c r="B90" s="59" t="s">
        <v>137</v>
      </c>
      <c r="C90" s="60">
        <v>0</v>
      </c>
      <c r="D90" s="81">
        <f t="shared" si="1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</row>
    <row r="91" spans="1:991" s="5" customFormat="1" ht="15.75" x14ac:dyDescent="0.25">
      <c r="A91" s="58" t="s">
        <v>7</v>
      </c>
      <c r="B91" s="59" t="s">
        <v>10</v>
      </c>
      <c r="C91" s="59"/>
      <c r="D91" s="81">
        <f t="shared" si="1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</row>
    <row r="92" spans="1:991" s="5" customFormat="1" ht="15.75" x14ac:dyDescent="0.25">
      <c r="A92" s="232" t="s">
        <v>138</v>
      </c>
      <c r="B92" s="232"/>
      <c r="C92" s="232"/>
      <c r="D92" s="104">
        <f>SUM(D85:D91)</f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</row>
    <row r="93" spans="1:991" s="2" customFormat="1" ht="15.75" x14ac:dyDescent="0.25">
      <c r="A93" s="58" t="s">
        <v>8</v>
      </c>
      <c r="B93" s="59" t="s">
        <v>139</v>
      </c>
      <c r="C93" s="60"/>
      <c r="D93" s="81">
        <f>ROUND(C93*D92,2)</f>
        <v>0</v>
      </c>
    </row>
    <row r="94" spans="1:991" s="2" customFormat="1" ht="15.75" x14ac:dyDescent="0.25">
      <c r="A94" s="97" t="s">
        <v>9</v>
      </c>
      <c r="B94" s="98" t="s">
        <v>140</v>
      </c>
      <c r="C94" s="60"/>
      <c r="D94" s="81">
        <f>ROUND(C94*D92,2)</f>
        <v>0</v>
      </c>
    </row>
    <row r="95" spans="1:991" s="5" customFormat="1" ht="15.75" x14ac:dyDescent="0.25">
      <c r="A95" s="241" t="s">
        <v>73</v>
      </c>
      <c r="B95" s="242"/>
      <c r="C95" s="61">
        <f>SUM(C85:C91,C93)</f>
        <v>0</v>
      </c>
      <c r="D95" s="104">
        <f>D93+D94</f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</row>
    <row r="96" spans="1:991" s="2" customFormat="1" ht="15.75" customHeight="1" x14ac:dyDescent="0.25">
      <c r="A96" s="82"/>
      <c r="B96" s="82"/>
      <c r="C96" s="82"/>
      <c r="D96" s="83"/>
    </row>
    <row r="97" spans="1:991" s="5" customFormat="1" ht="25.5" customHeight="1" x14ac:dyDescent="0.25">
      <c r="A97" s="227" t="s">
        <v>68</v>
      </c>
      <c r="B97" s="227"/>
      <c r="C97" s="227"/>
      <c r="D97" s="22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</row>
    <row r="98" spans="1:991" s="5" customFormat="1" ht="15.75" x14ac:dyDescent="0.25">
      <c r="A98" s="175" t="s">
        <v>42</v>
      </c>
      <c r="B98" s="73" t="s">
        <v>36</v>
      </c>
      <c r="C98" s="175"/>
      <c r="D98" s="175" t="s">
        <v>41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</row>
    <row r="99" spans="1:991" s="5" customFormat="1" ht="15.75" x14ac:dyDescent="0.25">
      <c r="A99" s="58" t="s">
        <v>0</v>
      </c>
      <c r="B99" s="59" t="s">
        <v>13</v>
      </c>
      <c r="C99" s="60"/>
      <c r="D99" s="115">
        <v>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</row>
    <row r="100" spans="1:991" s="5" customFormat="1" ht="15.75" x14ac:dyDescent="0.25">
      <c r="A100" s="58" t="s">
        <v>1</v>
      </c>
      <c r="B100" s="59" t="s">
        <v>108</v>
      </c>
      <c r="C100" s="60"/>
      <c r="D100" s="115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</row>
    <row r="101" spans="1:991" s="5" customFormat="1" ht="15.75" x14ac:dyDescent="0.25">
      <c r="A101" s="58" t="s">
        <v>2</v>
      </c>
      <c r="B101" s="59" t="s">
        <v>10</v>
      </c>
      <c r="C101" s="60"/>
      <c r="D101" s="115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</row>
    <row r="102" spans="1:991" s="5" customFormat="1" ht="15.75" x14ac:dyDescent="0.25">
      <c r="A102" s="232" t="s">
        <v>74</v>
      </c>
      <c r="B102" s="232"/>
      <c r="C102" s="232"/>
      <c r="D102" s="116">
        <f>SUM(D99:D101)</f>
        <v>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</row>
    <row r="103" spans="1:991" s="2" customFormat="1" ht="15.75" customHeight="1" x14ac:dyDescent="0.25">
      <c r="A103" s="82"/>
      <c r="B103" s="82"/>
      <c r="C103" s="82"/>
      <c r="D103" s="83"/>
    </row>
    <row r="104" spans="1:991" s="5" customFormat="1" ht="25.5" customHeight="1" x14ac:dyDescent="0.25">
      <c r="A104" s="233" t="s">
        <v>97</v>
      </c>
      <c r="B104" s="233"/>
      <c r="C104" s="233"/>
      <c r="D104" s="23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</row>
    <row r="105" spans="1:991" s="5" customFormat="1" ht="25.5" customHeight="1" x14ac:dyDescent="0.25">
      <c r="A105" s="234" t="s">
        <v>98</v>
      </c>
      <c r="B105" s="234"/>
      <c r="C105" s="234"/>
      <c r="D105" s="112">
        <f>SUM(D80+D92+D102)</f>
        <v>0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</row>
    <row r="106" spans="1:991" s="4" customFormat="1" ht="25.5" customHeight="1" x14ac:dyDescent="0.2">
      <c r="A106" s="175"/>
      <c r="B106" s="74" t="s">
        <v>69</v>
      </c>
      <c r="C106" s="175" t="s">
        <v>79</v>
      </c>
      <c r="D106" s="175" t="s">
        <v>41</v>
      </c>
    </row>
    <row r="107" spans="1:991" s="4" customFormat="1" ht="15.75" x14ac:dyDescent="0.25">
      <c r="A107" s="58" t="s">
        <v>0</v>
      </c>
      <c r="B107" s="59" t="s">
        <v>18</v>
      </c>
      <c r="C107" s="60"/>
      <c r="D107" s="81">
        <f>ROUND(($D$105*C107),2)</f>
        <v>0</v>
      </c>
    </row>
    <row r="108" spans="1:991" s="4" customFormat="1" ht="15.75" x14ac:dyDescent="0.25">
      <c r="A108" s="58" t="s">
        <v>1</v>
      </c>
      <c r="B108" s="59" t="s">
        <v>19</v>
      </c>
      <c r="C108" s="60"/>
      <c r="D108" s="81">
        <f>ROUND(($D$105*C108),2)</f>
        <v>0</v>
      </c>
    </row>
    <row r="109" spans="1:991" s="4" customFormat="1" ht="15.75" x14ac:dyDescent="0.25">
      <c r="A109" s="58"/>
      <c r="B109" s="59" t="s">
        <v>99</v>
      </c>
      <c r="C109" s="60"/>
      <c r="D109" s="81">
        <f>D105+D107+D108</f>
        <v>0</v>
      </c>
    </row>
    <row r="110" spans="1:991" s="4" customFormat="1" ht="15.75" x14ac:dyDescent="0.25">
      <c r="A110" s="58" t="s">
        <v>2</v>
      </c>
      <c r="B110" s="75" t="s">
        <v>94</v>
      </c>
      <c r="C110" s="76">
        <f>(100-(C117*100))/100</f>
        <v>0.91349999999999998</v>
      </c>
      <c r="D110" s="81">
        <f>ROUND(D109/C110,2)</f>
        <v>0</v>
      </c>
    </row>
    <row r="111" spans="1:991" s="4" customFormat="1" ht="15.75" x14ac:dyDescent="0.25">
      <c r="A111" s="58"/>
      <c r="B111" s="59" t="s">
        <v>75</v>
      </c>
      <c r="C111" s="60"/>
      <c r="D111" s="81"/>
    </row>
    <row r="112" spans="1:991" s="4" customFormat="1" ht="15.75" x14ac:dyDescent="0.25">
      <c r="A112" s="58"/>
      <c r="B112" s="59" t="s">
        <v>91</v>
      </c>
      <c r="C112" s="77">
        <v>6.4999999999999997E-3</v>
      </c>
      <c r="D112" s="81">
        <f>ROUND($D$110*C112,2)</f>
        <v>0</v>
      </c>
    </row>
    <row r="113" spans="1:5" s="4" customFormat="1" ht="15.75" x14ac:dyDescent="0.25">
      <c r="A113" s="58"/>
      <c r="B113" s="59" t="s">
        <v>92</v>
      </c>
      <c r="C113" s="60">
        <v>0.03</v>
      </c>
      <c r="D113" s="81">
        <f t="shared" ref="D113:D116" si="2">ROUND($D$110*C113,2)</f>
        <v>0</v>
      </c>
    </row>
    <row r="114" spans="1:5" s="4" customFormat="1" ht="15.75" x14ac:dyDescent="0.25">
      <c r="A114" s="58"/>
      <c r="B114" s="59" t="s">
        <v>76</v>
      </c>
      <c r="C114" s="60"/>
      <c r="D114" s="81">
        <f t="shared" si="2"/>
        <v>0</v>
      </c>
    </row>
    <row r="115" spans="1:5" s="4" customFormat="1" ht="15.75" x14ac:dyDescent="0.25">
      <c r="A115" s="58"/>
      <c r="B115" s="59" t="s">
        <v>77</v>
      </c>
      <c r="C115" s="60"/>
      <c r="D115" s="81">
        <f t="shared" si="2"/>
        <v>0</v>
      </c>
      <c r="E115" s="42"/>
    </row>
    <row r="116" spans="1:5" s="4" customFormat="1" ht="15.75" x14ac:dyDescent="0.25">
      <c r="A116" s="58"/>
      <c r="B116" s="59" t="s">
        <v>93</v>
      </c>
      <c r="C116" s="60">
        <v>0.05</v>
      </c>
      <c r="D116" s="81">
        <f t="shared" si="2"/>
        <v>0</v>
      </c>
    </row>
    <row r="117" spans="1:5" s="4" customFormat="1" ht="15.75" x14ac:dyDescent="0.25">
      <c r="A117" s="58"/>
      <c r="B117" s="75" t="s">
        <v>95</v>
      </c>
      <c r="C117" s="78">
        <f>SUM(C111:C116)</f>
        <v>8.6499999999999994E-2</v>
      </c>
      <c r="D117" s="117">
        <f>SUM(D112:D116)</f>
        <v>0</v>
      </c>
    </row>
    <row r="118" spans="1:5" s="4" customFormat="1" ht="15.75" x14ac:dyDescent="0.25">
      <c r="A118" s="232" t="s">
        <v>78</v>
      </c>
      <c r="B118" s="232"/>
      <c r="C118" s="232"/>
      <c r="D118" s="104">
        <f>ROUND(SUM(D107:D108,D117),2)</f>
        <v>0</v>
      </c>
    </row>
    <row r="119" spans="1:5" s="2" customFormat="1" ht="15.75" customHeight="1" x14ac:dyDescent="0.25">
      <c r="A119" s="82"/>
      <c r="B119" s="82"/>
      <c r="C119" s="82"/>
      <c r="D119" s="83"/>
    </row>
    <row r="120" spans="1:5" s="4" customFormat="1" ht="15.75" x14ac:dyDescent="0.25">
      <c r="A120" s="235" t="s">
        <v>20</v>
      </c>
      <c r="B120" s="235"/>
      <c r="C120" s="235"/>
      <c r="D120" s="235"/>
    </row>
    <row r="121" spans="1:5" s="4" customFormat="1" ht="15.75" x14ac:dyDescent="0.25">
      <c r="A121" s="79"/>
      <c r="B121" s="57" t="s">
        <v>80</v>
      </c>
      <c r="C121" s="80"/>
      <c r="D121" s="176" t="s">
        <v>41</v>
      </c>
    </row>
    <row r="122" spans="1:5" s="4" customFormat="1" ht="15.75" x14ac:dyDescent="0.25">
      <c r="A122" s="58" t="s">
        <v>0</v>
      </c>
      <c r="B122" s="59" t="s">
        <v>81</v>
      </c>
      <c r="C122" s="60"/>
      <c r="D122" s="81">
        <f>D21</f>
        <v>0</v>
      </c>
    </row>
    <row r="123" spans="1:5" s="4" customFormat="1" ht="15.75" x14ac:dyDescent="0.25">
      <c r="A123" s="58" t="s">
        <v>1</v>
      </c>
      <c r="B123" s="59" t="s">
        <v>82</v>
      </c>
      <c r="C123" s="60">
        <f>C68</f>
        <v>0</v>
      </c>
      <c r="D123" s="81">
        <f>D68</f>
        <v>0</v>
      </c>
    </row>
    <row r="124" spans="1:5" s="4" customFormat="1" ht="15.75" x14ac:dyDescent="0.25">
      <c r="A124" s="58" t="s">
        <v>2</v>
      </c>
      <c r="B124" s="59" t="s">
        <v>83</v>
      </c>
      <c r="C124" s="60">
        <f>C77</f>
        <v>0</v>
      </c>
      <c r="D124" s="81">
        <f>D77</f>
        <v>0</v>
      </c>
    </row>
    <row r="125" spans="1:5" s="4" customFormat="1" ht="15.75" x14ac:dyDescent="0.25">
      <c r="A125" s="58" t="s">
        <v>3</v>
      </c>
      <c r="B125" s="59" t="s">
        <v>84</v>
      </c>
      <c r="C125" s="60">
        <f>C95</f>
        <v>0</v>
      </c>
      <c r="D125" s="81">
        <f>D92</f>
        <v>0</v>
      </c>
    </row>
    <row r="126" spans="1:5" s="4" customFormat="1" ht="15.75" x14ac:dyDescent="0.25">
      <c r="A126" s="58" t="s">
        <v>5</v>
      </c>
      <c r="B126" s="59" t="s">
        <v>85</v>
      </c>
      <c r="C126" s="60"/>
      <c r="D126" s="81">
        <f>D102</f>
        <v>0</v>
      </c>
    </row>
    <row r="127" spans="1:5" s="4" customFormat="1" ht="15.75" x14ac:dyDescent="0.25">
      <c r="A127" s="244" t="s">
        <v>86</v>
      </c>
      <c r="B127" s="245"/>
      <c r="C127" s="96">
        <f>SUM(C122:C126)</f>
        <v>0</v>
      </c>
      <c r="D127" s="104">
        <f>SUM(D122:D126)</f>
        <v>0</v>
      </c>
    </row>
    <row r="128" spans="1:5" s="4" customFormat="1" ht="15.75" x14ac:dyDescent="0.25">
      <c r="A128" s="58" t="s">
        <v>6</v>
      </c>
      <c r="B128" s="243" t="s">
        <v>69</v>
      </c>
      <c r="C128" s="243"/>
      <c r="D128" s="81">
        <f>D118</f>
        <v>0</v>
      </c>
    </row>
    <row r="129" spans="1:991" s="4" customFormat="1" ht="15.75" x14ac:dyDescent="0.25">
      <c r="A129" s="232" t="s">
        <v>87</v>
      </c>
      <c r="B129" s="232"/>
      <c r="C129" s="232"/>
      <c r="D129" s="104">
        <f>SUM(D127:D128)</f>
        <v>0</v>
      </c>
    </row>
    <row r="130" spans="1:991" s="2" customFormat="1" ht="12" x14ac:dyDescent="0.2">
      <c r="A130" s="43"/>
    </row>
    <row r="131" spans="1:991" s="4" customFormat="1" ht="12" x14ac:dyDescent="0.2">
      <c r="A131" s="43"/>
    </row>
    <row r="132" spans="1:991" s="4" customFormat="1" ht="12" x14ac:dyDescent="0.2">
      <c r="A132" s="43"/>
    </row>
    <row r="133" spans="1:991" s="4" customFormat="1" ht="12" x14ac:dyDescent="0.2">
      <c r="A133" s="43"/>
    </row>
    <row r="134" spans="1:991" s="4" customFormat="1" ht="12" x14ac:dyDescent="0.2">
      <c r="A134" s="43"/>
    </row>
    <row r="135" spans="1:991" s="5" customFormat="1" x14ac:dyDescent="0.25">
      <c r="A135" s="4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</row>
    <row r="136" spans="1:991" s="2" customFormat="1" ht="12" x14ac:dyDescent="0.2">
      <c r="A136" s="43"/>
    </row>
    <row r="137" spans="1:991" s="5" customFormat="1" ht="15" customHeight="1" x14ac:dyDescent="0.25">
      <c r="A137" s="4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</row>
    <row r="138" spans="1:991" s="5" customFormat="1" x14ac:dyDescent="0.25">
      <c r="A138" s="4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</row>
    <row r="139" spans="1:991" s="5" customFormat="1" ht="15" customHeight="1" x14ac:dyDescent="0.25">
      <c r="A139" s="4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</row>
    <row r="140" spans="1:991" s="4" customFormat="1" ht="15" customHeight="1" x14ac:dyDescent="0.2">
      <c r="A140" s="43"/>
    </row>
    <row r="141" spans="1:991" s="4" customFormat="1" ht="12" x14ac:dyDescent="0.2">
      <c r="A141" s="43"/>
    </row>
    <row r="142" spans="1:991" s="2" customFormat="1" ht="12" x14ac:dyDescent="0.2">
      <c r="A142" s="43"/>
    </row>
    <row r="143" spans="1:991" s="2" customFormat="1" x14ac:dyDescent="0.25">
      <c r="A143" s="44"/>
    </row>
    <row r="144" spans="1:991" s="2" customFormat="1" ht="15" customHeight="1" x14ac:dyDescent="0.25">
      <c r="A144" s="44"/>
    </row>
    <row r="145" spans="1:1" s="2" customFormat="1" ht="15" customHeight="1" x14ac:dyDescent="0.25">
      <c r="A145" s="44"/>
    </row>
    <row r="146" spans="1:1" s="2" customFormat="1" x14ac:dyDescent="0.25">
      <c r="A146" s="44"/>
    </row>
    <row r="147" spans="1:1" s="2" customFormat="1" ht="15" customHeight="1" x14ac:dyDescent="0.25">
      <c r="A147" s="44"/>
    </row>
    <row r="148" spans="1:1" s="2" customFormat="1" x14ac:dyDescent="0.25">
      <c r="A148" s="44"/>
    </row>
    <row r="149" spans="1:1" s="2" customFormat="1" ht="12" x14ac:dyDescent="0.2">
      <c r="A149" s="43"/>
    </row>
    <row r="150" spans="1:1" s="2" customFormat="1" ht="15" customHeight="1" x14ac:dyDescent="0.25">
      <c r="A150" s="44"/>
    </row>
    <row r="151" spans="1:1" s="2" customFormat="1" x14ac:dyDescent="0.25">
      <c r="A151" s="44"/>
    </row>
    <row r="152" spans="1:1" s="2" customFormat="1" ht="15" customHeight="1" x14ac:dyDescent="0.25">
      <c r="A152" s="44"/>
    </row>
    <row r="153" spans="1:1" s="2" customFormat="1" ht="15" customHeight="1" x14ac:dyDescent="0.25">
      <c r="A153" s="44"/>
    </row>
    <row r="154" spans="1:1" s="2" customFormat="1" x14ac:dyDescent="0.25">
      <c r="A154" s="44"/>
    </row>
    <row r="155" spans="1:1" s="2" customFormat="1" ht="15" customHeight="1" x14ac:dyDescent="0.25">
      <c r="A155" s="44"/>
    </row>
    <row r="156" spans="1:1" s="2" customFormat="1" x14ac:dyDescent="0.25">
      <c r="A156" s="44"/>
    </row>
    <row r="157" spans="1:1" s="2" customFormat="1" x14ac:dyDescent="0.25">
      <c r="A157" s="44"/>
    </row>
    <row r="158" spans="1:1" s="2" customFormat="1" x14ac:dyDescent="0.25">
      <c r="A158" s="44"/>
    </row>
    <row r="159" spans="1:1" s="2" customFormat="1" ht="12" x14ac:dyDescent="0.2">
      <c r="A159" s="43"/>
    </row>
    <row r="160" spans="1:1" s="2" customFormat="1" ht="15" customHeight="1" x14ac:dyDescent="0.25">
      <c r="A160" s="44"/>
    </row>
    <row r="161" spans="1:1" s="2" customFormat="1" x14ac:dyDescent="0.25">
      <c r="A161" s="44"/>
    </row>
    <row r="162" spans="1:1" s="2" customFormat="1" ht="15" customHeight="1" x14ac:dyDescent="0.25">
      <c r="A162" s="44"/>
    </row>
    <row r="163" spans="1:1" s="2" customFormat="1" ht="15" customHeight="1" x14ac:dyDescent="0.25">
      <c r="A163" s="44"/>
    </row>
    <row r="164" spans="1:1" s="2" customFormat="1" x14ac:dyDescent="0.25">
      <c r="A164" s="44"/>
    </row>
    <row r="165" spans="1:1" s="2" customFormat="1" x14ac:dyDescent="0.25">
      <c r="A165" s="44"/>
    </row>
    <row r="166" spans="1:1" s="2" customFormat="1" x14ac:dyDescent="0.25">
      <c r="A166" s="44"/>
    </row>
    <row r="167" spans="1:1" s="2" customFormat="1" x14ac:dyDescent="0.25">
      <c r="A167" s="44"/>
    </row>
    <row r="168" spans="1:1" s="5" customFormat="1" x14ac:dyDescent="0.25">
      <c r="A168" s="43"/>
    </row>
    <row r="169" spans="1:1" s="5" customFormat="1" x14ac:dyDescent="0.25">
      <c r="A169" s="43"/>
    </row>
    <row r="170" spans="1:1" s="5" customFormat="1" ht="15" customHeight="1" x14ac:dyDescent="0.25">
      <c r="A170" s="43"/>
    </row>
    <row r="171" spans="1:1" s="5" customFormat="1" x14ac:dyDescent="0.25">
      <c r="A171" s="43"/>
    </row>
    <row r="172" spans="1:1" s="5" customFormat="1" x14ac:dyDescent="0.25">
      <c r="A172" s="43"/>
    </row>
    <row r="173" spans="1:1" s="5" customFormat="1" ht="15" customHeight="1" x14ac:dyDescent="0.25">
      <c r="A173" s="43"/>
    </row>
    <row r="174" spans="1:1" s="5" customFormat="1" x14ac:dyDescent="0.25">
      <c r="A174" s="43"/>
    </row>
    <row r="175" spans="1:1" s="5" customFormat="1" x14ac:dyDescent="0.25">
      <c r="A175" s="43"/>
    </row>
    <row r="176" spans="1:1" s="5" customFormat="1" x14ac:dyDescent="0.25">
      <c r="A176" s="43"/>
    </row>
    <row r="177" spans="1:1" s="5" customFormat="1" x14ac:dyDescent="0.25">
      <c r="A177" s="43"/>
    </row>
    <row r="178" spans="1:1" s="5" customFormat="1" x14ac:dyDescent="0.25">
      <c r="A178" s="43"/>
    </row>
    <row r="179" spans="1:1" s="5" customFormat="1" x14ac:dyDescent="0.25">
      <c r="A179" s="43"/>
    </row>
    <row r="180" spans="1:1" s="5" customFormat="1" x14ac:dyDescent="0.25">
      <c r="A180" s="43"/>
    </row>
  </sheetData>
  <mergeCells count="39">
    <mergeCell ref="A127:B127"/>
    <mergeCell ref="B128:C128"/>
    <mergeCell ref="A129:C129"/>
    <mergeCell ref="A97:D97"/>
    <mergeCell ref="A102:C102"/>
    <mergeCell ref="A104:D104"/>
    <mergeCell ref="A105:C105"/>
    <mergeCell ref="A118:C118"/>
    <mergeCell ref="A120:D120"/>
    <mergeCell ref="A95:B95"/>
    <mergeCell ref="A53:C53"/>
    <mergeCell ref="A61:C61"/>
    <mergeCell ref="A63:D63"/>
    <mergeCell ref="A68:B68"/>
    <mergeCell ref="A70:D70"/>
    <mergeCell ref="A77:B77"/>
    <mergeCell ref="A79:D79"/>
    <mergeCell ref="A80:C80"/>
    <mergeCell ref="A82:D82"/>
    <mergeCell ref="A83:D83"/>
    <mergeCell ref="A92:C92"/>
    <mergeCell ref="A52:B52"/>
    <mergeCell ref="A21:C21"/>
    <mergeCell ref="A22:D22"/>
    <mergeCell ref="A27:C27"/>
    <mergeCell ref="A29:D29"/>
    <mergeCell ref="A33:C33"/>
    <mergeCell ref="A35:D35"/>
    <mergeCell ref="A36:B36"/>
    <mergeCell ref="A39:B39"/>
    <mergeCell ref="A41:D41"/>
    <mergeCell ref="A42:C42"/>
    <mergeCell ref="A43:B43"/>
    <mergeCell ref="A17:D17"/>
    <mergeCell ref="A1:D1"/>
    <mergeCell ref="A11:D11"/>
    <mergeCell ref="A12:D12"/>
    <mergeCell ref="A13:D13"/>
    <mergeCell ref="A16:D16"/>
  </mergeCells>
  <dataValidations count="4">
    <dataValidation allowBlank="1" showInputMessage="1" showErrorMessage="1" promptTitle="ATENÇÃO" sqref="HU101 RQ101 ABM101">
      <formula1>0</formula1>
      <formula2>10000</formula2>
    </dataValidation>
    <dataValidation allowBlank="1" showInputMessage="1" showErrorMessage="1" prompt="O VALOR A SER PREENCHIDO DEVERÁ SE REFERIR A UM PROFISSIONAL." sqref="HT100 RP100 ABL100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Q104:RQ105 ABM104:ABM105 ABM102 RQ102 HU102 HU104:HU105">
      <formula1>0</formula1>
      <formula2>10000</formula2>
    </dataValidation>
    <dataValidation type="decimal" allowBlank="1" showInputMessage="1" showErrorMessage="1" promptTitle="ATENÇÃO" sqref="HU136 RQ136 ABM136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C180"/>
  <sheetViews>
    <sheetView showGridLines="0" topLeftCell="A13" zoomScale="85" zoomScaleNormal="85" zoomScaleSheetLayoutView="100" workbookViewId="0">
      <selection activeCell="C38" sqref="C38:C39"/>
    </sheetView>
  </sheetViews>
  <sheetFormatPr defaultRowHeight="15" x14ac:dyDescent="0.25"/>
  <cols>
    <col min="1" max="1" width="9.42578125" style="45" customWidth="1"/>
    <col min="2" max="2" width="70.140625" style="5" customWidth="1"/>
    <col min="3" max="3" width="15" style="5" customWidth="1"/>
    <col min="4" max="4" width="14.28515625" style="5" customWidth="1"/>
    <col min="5" max="991" width="9.140625" style="5"/>
    <col min="992" max="16384" width="9.140625" style="1"/>
  </cols>
  <sheetData>
    <row r="1" spans="1:991" ht="20.25" x14ac:dyDescent="0.25">
      <c r="A1" s="220" t="s">
        <v>21</v>
      </c>
      <c r="B1" s="221"/>
      <c r="C1" s="221"/>
      <c r="D1" s="22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</row>
    <row r="2" spans="1:991" ht="15.75" x14ac:dyDescent="0.25">
      <c r="A2" s="10" t="s">
        <v>24</v>
      </c>
      <c r="B2" s="17"/>
      <c r="C2" s="9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</row>
    <row r="3" spans="1:991" ht="15.75" x14ac:dyDescent="0.25">
      <c r="A3" s="10" t="s">
        <v>25</v>
      </c>
      <c r="B3" s="11"/>
      <c r="C3" s="9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</row>
    <row r="4" spans="1:991" ht="15.75" x14ac:dyDescent="0.25">
      <c r="A4" s="10" t="s">
        <v>23</v>
      </c>
      <c r="B4" s="11"/>
      <c r="C4" s="9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</row>
    <row r="5" spans="1:991" s="2" customFormat="1" ht="15.75" x14ac:dyDescent="0.25">
      <c r="A5" s="12" t="s">
        <v>22</v>
      </c>
      <c r="B5" s="13"/>
      <c r="C5" s="14"/>
      <c r="D5" s="24"/>
    </row>
    <row r="6" spans="1:991" s="2" customFormat="1" ht="15.75" x14ac:dyDescent="0.25">
      <c r="A6" s="12" t="s">
        <v>183</v>
      </c>
      <c r="B6" s="13"/>
      <c r="C6" s="14"/>
      <c r="D6" s="24"/>
    </row>
    <row r="7" spans="1:991" s="2" customFormat="1" ht="15.75" x14ac:dyDescent="0.25">
      <c r="A7" s="12" t="s">
        <v>101</v>
      </c>
      <c r="B7" s="13"/>
      <c r="C7" s="14"/>
      <c r="D7" s="24"/>
    </row>
    <row r="8" spans="1:991" s="2" customFormat="1" ht="15.75" x14ac:dyDescent="0.25">
      <c r="A8" s="12" t="s">
        <v>100</v>
      </c>
      <c r="B8" s="15"/>
      <c r="C8" s="14"/>
      <c r="D8" s="24"/>
    </row>
    <row r="9" spans="1:991" ht="15.75" x14ac:dyDescent="0.25">
      <c r="A9" s="12" t="s">
        <v>113</v>
      </c>
      <c r="B9" s="14"/>
      <c r="C9" s="9"/>
      <c r="D9" s="2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</row>
    <row r="10" spans="1:991" s="2" customFormat="1" ht="15.75" x14ac:dyDescent="0.25">
      <c r="A10" s="12" t="s">
        <v>182</v>
      </c>
      <c r="B10" s="15"/>
      <c r="C10" s="14"/>
      <c r="D10" s="24"/>
    </row>
    <row r="11" spans="1:991" s="4" customFormat="1" ht="15.75" customHeight="1" x14ac:dyDescent="0.25">
      <c r="A11" s="223" t="s">
        <v>189</v>
      </c>
      <c r="B11" s="224"/>
      <c r="C11" s="224"/>
      <c r="D11" s="225"/>
    </row>
    <row r="12" spans="1:991" s="2" customFormat="1" ht="15.75" x14ac:dyDescent="0.25">
      <c r="A12" s="46" t="s">
        <v>184</v>
      </c>
      <c r="B12" s="47"/>
      <c r="C12" s="48"/>
      <c r="D12" s="49"/>
    </row>
    <row r="13" spans="1:991" ht="18.75" x14ac:dyDescent="0.3">
      <c r="A13" s="226" t="s">
        <v>35</v>
      </c>
      <c r="B13" s="226"/>
      <c r="C13" s="226"/>
      <c r="D13" s="22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</row>
    <row r="14" spans="1:991" ht="31.5" x14ac:dyDescent="0.25">
      <c r="A14" s="50" t="s">
        <v>39</v>
      </c>
      <c r="B14" s="105" t="s">
        <v>36</v>
      </c>
      <c r="C14" s="105" t="s">
        <v>37</v>
      </c>
      <c r="D14" s="105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</row>
    <row r="15" spans="1:991" ht="31.5" x14ac:dyDescent="0.25">
      <c r="A15" s="52">
        <v>5</v>
      </c>
      <c r="B15" s="53" t="s">
        <v>242</v>
      </c>
      <c r="C15" s="54" t="s">
        <v>186</v>
      </c>
      <c r="D15" s="10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</row>
    <row r="16" spans="1:991" ht="26.25" customHeight="1" x14ac:dyDescent="0.25">
      <c r="A16" s="227" t="s">
        <v>4</v>
      </c>
      <c r="B16" s="227"/>
      <c r="C16" s="227"/>
      <c r="D16" s="22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</row>
    <row r="17" spans="1:990" ht="26.25" customHeight="1" x14ac:dyDescent="0.25">
      <c r="A17" s="228" t="s">
        <v>114</v>
      </c>
      <c r="B17" s="228"/>
      <c r="C17" s="228"/>
      <c r="D17" s="22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</row>
    <row r="18" spans="1:990" ht="15.75" customHeight="1" x14ac:dyDescent="0.25">
      <c r="A18" s="50" t="s">
        <v>42</v>
      </c>
      <c r="B18" s="55" t="s">
        <v>36</v>
      </c>
      <c r="C18" s="51" t="s">
        <v>79</v>
      </c>
      <c r="D18" s="50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</row>
    <row r="19" spans="1:990" ht="15.75" customHeight="1" x14ac:dyDescent="0.25">
      <c r="A19" s="56" t="s">
        <v>0</v>
      </c>
      <c r="B19" s="53" t="s">
        <v>40</v>
      </c>
      <c r="C19" s="56"/>
      <c r="D19" s="107">
        <f>D15</f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</row>
    <row r="20" spans="1:990" ht="15.75" customHeight="1" x14ac:dyDescent="0.25">
      <c r="A20" s="56" t="s">
        <v>1</v>
      </c>
      <c r="B20" s="53" t="s">
        <v>115</v>
      </c>
      <c r="C20" s="54">
        <v>0</v>
      </c>
      <c r="D20" s="107">
        <f>ROUND((C20*D15),2)</f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</row>
    <row r="21" spans="1:990" s="2" customFormat="1" ht="15.75" customHeight="1" x14ac:dyDescent="0.25">
      <c r="A21" s="56" t="s">
        <v>2</v>
      </c>
      <c r="B21" s="53" t="s">
        <v>10</v>
      </c>
      <c r="C21" s="56"/>
      <c r="D21" s="107"/>
    </row>
    <row r="22" spans="1:990" s="2" customFormat="1" ht="15.75" customHeight="1" x14ac:dyDescent="0.25">
      <c r="A22" s="219" t="s">
        <v>124</v>
      </c>
      <c r="B22" s="219"/>
      <c r="C22" s="219"/>
      <c r="D22" s="108">
        <f>ROUND(SUM(D19:D21),2)</f>
        <v>0</v>
      </c>
    </row>
    <row r="23" spans="1:990" ht="26.25" customHeight="1" x14ac:dyDescent="0.25">
      <c r="A23" s="228" t="s">
        <v>117</v>
      </c>
      <c r="B23" s="228"/>
      <c r="C23" s="228"/>
      <c r="D23" s="22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</row>
    <row r="24" spans="1:990" ht="15.75" customHeight="1" x14ac:dyDescent="0.25">
      <c r="A24" s="50" t="s">
        <v>42</v>
      </c>
      <c r="B24" s="55" t="s">
        <v>36</v>
      </c>
      <c r="C24" s="51" t="s">
        <v>79</v>
      </c>
      <c r="D24" s="50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</row>
    <row r="25" spans="1:990" ht="15.75" customHeight="1" x14ac:dyDescent="0.25">
      <c r="A25" s="56" t="s">
        <v>0</v>
      </c>
      <c r="B25" s="53" t="s">
        <v>174</v>
      </c>
      <c r="C25" s="54">
        <v>0.05</v>
      </c>
      <c r="D25" s="107">
        <f>ROUND(C25*D22,2)</f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</row>
    <row r="26" spans="1:990" ht="15.75" customHeight="1" x14ac:dyDescent="0.25">
      <c r="A26" s="56" t="s">
        <v>1</v>
      </c>
      <c r="B26" s="53" t="s">
        <v>175</v>
      </c>
      <c r="C26" s="54"/>
      <c r="D26" s="10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</row>
    <row r="27" spans="1:990" s="2" customFormat="1" ht="15.75" customHeight="1" x14ac:dyDescent="0.25">
      <c r="A27" s="84" t="s">
        <v>2</v>
      </c>
      <c r="B27" s="85" t="s">
        <v>10</v>
      </c>
      <c r="C27" s="84"/>
      <c r="D27" s="109"/>
    </row>
    <row r="28" spans="1:990" s="2" customFormat="1" ht="15.75" customHeight="1" x14ac:dyDescent="0.25">
      <c r="A28" s="230" t="s">
        <v>125</v>
      </c>
      <c r="B28" s="230"/>
      <c r="C28" s="230"/>
      <c r="D28" s="110">
        <f>ROUND(SUM(D25:D27),2)</f>
        <v>0</v>
      </c>
    </row>
    <row r="29" spans="1:990" s="2" customFormat="1" ht="15.75" customHeight="1" x14ac:dyDescent="0.25">
      <c r="A29" s="82"/>
      <c r="B29" s="82"/>
      <c r="C29" s="82"/>
      <c r="D29" s="83"/>
    </row>
    <row r="30" spans="1:990" ht="15.75" x14ac:dyDescent="0.25">
      <c r="A30" s="231" t="s">
        <v>118</v>
      </c>
      <c r="B30" s="231"/>
      <c r="C30" s="231"/>
      <c r="D30" s="23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</row>
    <row r="31" spans="1:990" ht="15.75" x14ac:dyDescent="0.25">
      <c r="A31" s="88" t="s">
        <v>42</v>
      </c>
      <c r="B31" s="88" t="s">
        <v>88</v>
      </c>
      <c r="C31" s="88"/>
      <c r="D31" s="90" t="s">
        <v>41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</row>
    <row r="32" spans="1:990" ht="15.75" x14ac:dyDescent="0.25">
      <c r="A32" s="86" t="s">
        <v>119</v>
      </c>
      <c r="B32" s="87" t="s">
        <v>120</v>
      </c>
      <c r="C32" s="87"/>
      <c r="D32" s="111">
        <f>D22</f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</row>
    <row r="33" spans="1:990" ht="15.75" x14ac:dyDescent="0.25">
      <c r="A33" s="58" t="s">
        <v>121</v>
      </c>
      <c r="B33" s="59" t="s">
        <v>122</v>
      </c>
      <c r="C33" s="59"/>
      <c r="D33" s="81">
        <f>D28</f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</row>
    <row r="34" spans="1:990" ht="15.75" x14ac:dyDescent="0.25">
      <c r="A34" s="219" t="s">
        <v>70</v>
      </c>
      <c r="B34" s="219"/>
      <c r="C34" s="219"/>
      <c r="D34" s="108">
        <f>SUM(D32:D33)</f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</row>
    <row r="35" spans="1:990" s="2" customFormat="1" ht="15.75" customHeight="1" x14ac:dyDescent="0.25">
      <c r="A35" s="82"/>
      <c r="B35" s="82"/>
      <c r="C35" s="82"/>
      <c r="D35" s="83"/>
    </row>
    <row r="36" spans="1:990" s="2" customFormat="1" ht="25.5" customHeight="1" x14ac:dyDescent="0.2">
      <c r="A36" s="227" t="s">
        <v>123</v>
      </c>
      <c r="B36" s="227"/>
      <c r="C36" s="227"/>
      <c r="D36" s="227"/>
    </row>
    <row r="37" spans="1:990" s="2" customFormat="1" ht="31.5" customHeight="1" x14ac:dyDescent="0.2">
      <c r="A37" s="228" t="s">
        <v>45</v>
      </c>
      <c r="B37" s="228"/>
      <c r="C37" s="51" t="s">
        <v>79</v>
      </c>
      <c r="D37" s="51" t="s">
        <v>41</v>
      </c>
    </row>
    <row r="38" spans="1:990" s="2" customFormat="1" ht="15.75" customHeight="1" x14ac:dyDescent="0.25">
      <c r="A38" s="58" t="s">
        <v>0</v>
      </c>
      <c r="B38" s="59" t="s">
        <v>46</v>
      </c>
      <c r="C38" s="60"/>
      <c r="D38" s="81">
        <f>ROUND(($D$22*C38),2)</f>
        <v>0</v>
      </c>
    </row>
    <row r="39" spans="1:990" s="2" customFormat="1" ht="15.75" customHeight="1" x14ac:dyDescent="0.25">
      <c r="A39" s="58" t="s">
        <v>1</v>
      </c>
      <c r="B39" s="59" t="s">
        <v>48</v>
      </c>
      <c r="C39" s="60"/>
      <c r="D39" s="81">
        <f>ROUND(($D$22*C39),2)</f>
        <v>0</v>
      </c>
    </row>
    <row r="40" spans="1:990" s="2" customFormat="1" ht="15.75" customHeight="1" x14ac:dyDescent="0.25">
      <c r="A40" s="232" t="s">
        <v>50</v>
      </c>
      <c r="B40" s="232"/>
      <c r="C40" s="61">
        <f>SUM(C38:C39)</f>
        <v>0</v>
      </c>
      <c r="D40" s="104">
        <f>ROUND(SUM(D38:D39),2)</f>
        <v>0</v>
      </c>
    </row>
    <row r="41" spans="1:990" s="2" customFormat="1" ht="15.75" customHeight="1" x14ac:dyDescent="0.25">
      <c r="A41" s="82"/>
      <c r="B41" s="82"/>
      <c r="C41" s="82"/>
      <c r="D41" s="83"/>
    </row>
    <row r="42" spans="1:990" s="2" customFormat="1" ht="25.5" customHeight="1" x14ac:dyDescent="0.2">
      <c r="A42" s="233" t="s">
        <v>89</v>
      </c>
      <c r="B42" s="233"/>
      <c r="C42" s="233"/>
      <c r="D42" s="233"/>
    </row>
    <row r="43" spans="1:990" s="2" customFormat="1" ht="25.5" customHeight="1" x14ac:dyDescent="0.2">
      <c r="A43" s="234" t="s">
        <v>128</v>
      </c>
      <c r="B43" s="234"/>
      <c r="C43" s="234"/>
      <c r="D43" s="112">
        <f>D22+D40</f>
        <v>0</v>
      </c>
    </row>
    <row r="44" spans="1:990" s="2" customFormat="1" ht="31.5" customHeight="1" x14ac:dyDescent="0.2">
      <c r="A44" s="228" t="s">
        <v>49</v>
      </c>
      <c r="B44" s="228"/>
      <c r="C44" s="51" t="s">
        <v>79</v>
      </c>
      <c r="D44" s="51" t="s">
        <v>41</v>
      </c>
    </row>
    <row r="45" spans="1:990" s="2" customFormat="1" ht="15.75" customHeight="1" x14ac:dyDescent="0.25">
      <c r="A45" s="58" t="s">
        <v>0</v>
      </c>
      <c r="B45" s="59" t="s">
        <v>132</v>
      </c>
      <c r="C45" s="60"/>
      <c r="D45" s="81">
        <f t="shared" ref="D45:D52" si="0">ROUND(($D$43*C45),2)</f>
        <v>0</v>
      </c>
    </row>
    <row r="46" spans="1:990" s="2" customFormat="1" ht="15.75" customHeight="1" x14ac:dyDescent="0.25">
      <c r="A46" s="58" t="s">
        <v>1</v>
      </c>
      <c r="B46" s="59" t="s">
        <v>133</v>
      </c>
      <c r="C46" s="60"/>
      <c r="D46" s="81">
        <f t="shared" si="0"/>
        <v>0</v>
      </c>
    </row>
    <row r="47" spans="1:990" s="2" customFormat="1" ht="15.75" customHeight="1" x14ac:dyDescent="0.25">
      <c r="A47" s="58" t="s">
        <v>0</v>
      </c>
      <c r="B47" s="59" t="s">
        <v>134</v>
      </c>
      <c r="C47" s="60"/>
      <c r="D47" s="81">
        <f t="shared" si="0"/>
        <v>0</v>
      </c>
    </row>
    <row r="48" spans="1:990" s="2" customFormat="1" ht="15.75" customHeight="1" x14ac:dyDescent="0.25">
      <c r="A48" s="58" t="s">
        <v>1</v>
      </c>
      <c r="B48" s="59" t="s">
        <v>14</v>
      </c>
      <c r="C48" s="60"/>
      <c r="D48" s="81">
        <f t="shared" si="0"/>
        <v>0</v>
      </c>
    </row>
    <row r="49" spans="1:990" s="2" customFormat="1" ht="15.75" customHeight="1" x14ac:dyDescent="0.25">
      <c r="A49" s="58" t="s">
        <v>0</v>
      </c>
      <c r="B49" s="59" t="s">
        <v>15</v>
      </c>
      <c r="C49" s="60"/>
      <c r="D49" s="81">
        <f t="shared" si="0"/>
        <v>0</v>
      </c>
    </row>
    <row r="50" spans="1:990" s="2" customFormat="1" ht="15.75" customHeight="1" x14ac:dyDescent="0.25">
      <c r="A50" s="58" t="s">
        <v>1</v>
      </c>
      <c r="B50" s="59" t="s">
        <v>16</v>
      </c>
      <c r="C50" s="60"/>
      <c r="D50" s="81">
        <f t="shared" si="0"/>
        <v>0</v>
      </c>
    </row>
    <row r="51" spans="1:990" s="2" customFormat="1" ht="31.5" customHeight="1" x14ac:dyDescent="0.25">
      <c r="A51" s="64" t="s">
        <v>0</v>
      </c>
      <c r="B51" s="65" t="s">
        <v>44</v>
      </c>
      <c r="C51" s="66"/>
      <c r="D51" s="113">
        <f t="shared" si="0"/>
        <v>0</v>
      </c>
    </row>
    <row r="52" spans="1:990" s="2" customFormat="1" ht="15.75" customHeight="1" x14ac:dyDescent="0.25">
      <c r="A52" s="58" t="s">
        <v>1</v>
      </c>
      <c r="B52" s="59" t="s">
        <v>17</v>
      </c>
      <c r="C52" s="60"/>
      <c r="D52" s="81">
        <f t="shared" si="0"/>
        <v>0</v>
      </c>
    </row>
    <row r="53" spans="1:990" s="2" customFormat="1" ht="15.75" customHeight="1" x14ac:dyDescent="0.25">
      <c r="A53" s="232" t="s">
        <v>51</v>
      </c>
      <c r="B53" s="232"/>
      <c r="C53" s="61">
        <f>SUM(C45:C52)</f>
        <v>0</v>
      </c>
      <c r="D53" s="104">
        <f>SUM(D45:D52)</f>
        <v>0</v>
      </c>
    </row>
    <row r="54" spans="1:990" s="2" customFormat="1" ht="15.75" customHeight="1" x14ac:dyDescent="0.25">
      <c r="A54" s="229" t="s">
        <v>52</v>
      </c>
      <c r="B54" s="229"/>
      <c r="C54" s="229"/>
      <c r="D54" s="67" t="s">
        <v>41</v>
      </c>
    </row>
    <row r="55" spans="1:990" s="2" customFormat="1" ht="15.75" x14ac:dyDescent="0.25">
      <c r="A55" s="58" t="s">
        <v>0</v>
      </c>
      <c r="B55" s="59" t="s">
        <v>129</v>
      </c>
      <c r="C55" s="59"/>
      <c r="D55" s="81"/>
    </row>
    <row r="56" spans="1:990" s="2" customFormat="1" ht="15.75" x14ac:dyDescent="0.25">
      <c r="A56" s="58" t="s">
        <v>1</v>
      </c>
      <c r="B56" s="59" t="s">
        <v>11</v>
      </c>
      <c r="C56" s="59"/>
      <c r="D56" s="81"/>
    </row>
    <row r="57" spans="1:990" s="2" customFormat="1" ht="15.75" x14ac:dyDescent="0.25">
      <c r="A57" s="58" t="s">
        <v>2</v>
      </c>
      <c r="B57" s="59" t="s">
        <v>12</v>
      </c>
      <c r="C57" s="59"/>
      <c r="D57" s="81"/>
    </row>
    <row r="58" spans="1:990" s="2" customFormat="1" ht="15.75" x14ac:dyDescent="0.25">
      <c r="A58" s="58" t="s">
        <v>3</v>
      </c>
      <c r="B58" s="59" t="s">
        <v>130</v>
      </c>
      <c r="C58" s="59"/>
      <c r="D58" s="81"/>
    </row>
    <row r="59" spans="1:990" s="2" customFormat="1" ht="15.75" x14ac:dyDescent="0.25">
      <c r="A59" s="58" t="s">
        <v>5</v>
      </c>
      <c r="B59" s="59" t="s">
        <v>131</v>
      </c>
      <c r="C59" s="59"/>
      <c r="D59" s="81"/>
    </row>
    <row r="60" spans="1:990" s="2" customFormat="1" ht="15.75" x14ac:dyDescent="0.25">
      <c r="A60" s="68" t="s">
        <v>6</v>
      </c>
      <c r="B60" s="69" t="s">
        <v>43</v>
      </c>
      <c r="C60" s="59"/>
      <c r="D60" s="81"/>
    </row>
    <row r="61" spans="1:990" ht="15.75" x14ac:dyDescent="0.25">
      <c r="A61" s="68" t="s">
        <v>7</v>
      </c>
      <c r="B61" s="69" t="s">
        <v>10</v>
      </c>
      <c r="C61" s="69"/>
      <c r="D61" s="10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</row>
    <row r="62" spans="1:990" ht="15.75" x14ac:dyDescent="0.25">
      <c r="A62" s="219" t="s">
        <v>53</v>
      </c>
      <c r="B62" s="219"/>
      <c r="C62" s="219"/>
      <c r="D62" s="108">
        <f>SUM(D55:D61)</f>
        <v>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</row>
    <row r="63" spans="1:990" s="2" customFormat="1" ht="15.75" customHeight="1" x14ac:dyDescent="0.25">
      <c r="A63" s="82"/>
      <c r="B63" s="82"/>
      <c r="C63" s="82"/>
      <c r="D63" s="83"/>
    </row>
    <row r="64" spans="1:990" ht="15.75" x14ac:dyDescent="0.25">
      <c r="A64" s="235" t="s">
        <v>54</v>
      </c>
      <c r="B64" s="235"/>
      <c r="C64" s="235"/>
      <c r="D64" s="235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</row>
    <row r="65" spans="1:990" ht="15.75" x14ac:dyDescent="0.25">
      <c r="A65" s="57" t="s">
        <v>42</v>
      </c>
      <c r="B65" s="57" t="s">
        <v>88</v>
      </c>
      <c r="C65" s="57"/>
      <c r="D65" s="57" t="s">
        <v>41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</row>
    <row r="66" spans="1:990" ht="15.75" x14ac:dyDescent="0.25">
      <c r="A66" s="58" t="s">
        <v>55</v>
      </c>
      <c r="B66" s="59" t="s">
        <v>90</v>
      </c>
      <c r="C66" s="60"/>
      <c r="D66" s="81">
        <f>D40</f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</row>
    <row r="67" spans="1:990" ht="15.75" x14ac:dyDescent="0.25">
      <c r="A67" s="58" t="s">
        <v>56</v>
      </c>
      <c r="B67" s="59" t="s">
        <v>58</v>
      </c>
      <c r="C67" s="60"/>
      <c r="D67" s="81">
        <f>D53</f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</row>
    <row r="68" spans="1:990" ht="15.75" x14ac:dyDescent="0.25">
      <c r="A68" s="58" t="s">
        <v>57</v>
      </c>
      <c r="B68" s="59" t="s">
        <v>59</v>
      </c>
      <c r="C68" s="59"/>
      <c r="D68" s="81">
        <f>D62</f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</row>
    <row r="69" spans="1:990" ht="15.75" x14ac:dyDescent="0.25">
      <c r="A69" s="236" t="s">
        <v>71</v>
      </c>
      <c r="B69" s="237"/>
      <c r="C69" s="95">
        <f>SUM(C66:C68)</f>
        <v>0</v>
      </c>
      <c r="D69" s="108">
        <f>SUM(D66:D68)</f>
        <v>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</row>
    <row r="70" spans="1:990" s="2" customFormat="1" ht="15.75" customHeight="1" x14ac:dyDescent="0.25">
      <c r="A70" s="82"/>
      <c r="B70" s="82"/>
      <c r="C70" s="82"/>
      <c r="D70" s="83"/>
    </row>
    <row r="71" spans="1:990" ht="25.5" customHeight="1" x14ac:dyDescent="0.25">
      <c r="A71" s="227" t="s">
        <v>60</v>
      </c>
      <c r="B71" s="227"/>
      <c r="C71" s="227"/>
      <c r="D71" s="22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</row>
    <row r="72" spans="1:990" ht="15.75" x14ac:dyDescent="0.25">
      <c r="A72" s="68" t="s">
        <v>0</v>
      </c>
      <c r="B72" s="89" t="s">
        <v>61</v>
      </c>
      <c r="C72" s="93"/>
      <c r="D72" s="114">
        <f>ROUND(C72*D34,2)</f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</row>
    <row r="73" spans="1:990" ht="15.75" x14ac:dyDescent="0.25">
      <c r="A73" s="68" t="s">
        <v>1</v>
      </c>
      <c r="B73" s="70" t="s">
        <v>62</v>
      </c>
      <c r="C73" s="91"/>
      <c r="D73" s="115">
        <f>ROUND((D72*C73),2)</f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</row>
    <row r="74" spans="1:990" ht="15.75" x14ac:dyDescent="0.25">
      <c r="A74" s="68" t="s">
        <v>2</v>
      </c>
      <c r="B74" s="70" t="s">
        <v>63</v>
      </c>
      <c r="C74" s="92"/>
      <c r="D74" s="115">
        <f>C74*D43</f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</row>
    <row r="75" spans="1:990" ht="15.75" x14ac:dyDescent="0.25">
      <c r="A75" s="68" t="s">
        <v>3</v>
      </c>
      <c r="B75" s="89" t="s">
        <v>64</v>
      </c>
      <c r="C75" s="94">
        <f>7/30/12</f>
        <v>1.9444444444444445E-2</v>
      </c>
      <c r="D75" s="115">
        <f>C75*D43</f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</row>
    <row r="76" spans="1:990" ht="15.75" x14ac:dyDescent="0.25">
      <c r="A76" s="68" t="s">
        <v>5</v>
      </c>
      <c r="B76" s="70" t="s">
        <v>65</v>
      </c>
      <c r="C76" s="91"/>
      <c r="D76" s="115">
        <f>ROUND((D75*C76),2)</f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</row>
    <row r="77" spans="1:990" ht="15.75" x14ac:dyDescent="0.25">
      <c r="A77" s="68" t="s">
        <v>6</v>
      </c>
      <c r="B77" s="70" t="s">
        <v>66</v>
      </c>
      <c r="C77" s="92"/>
      <c r="D77" s="115">
        <f>ROUND(($D$22*C77),2)</f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</row>
    <row r="78" spans="1:990" ht="15.75" x14ac:dyDescent="0.25">
      <c r="A78" s="236" t="s">
        <v>72</v>
      </c>
      <c r="B78" s="237"/>
      <c r="C78" s="95">
        <f>SUM(C72:C77)</f>
        <v>1.9444444444444445E-2</v>
      </c>
      <c r="D78" s="108">
        <f>ROUND(SUM(D72:D77),2)</f>
        <v>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</row>
    <row r="79" spans="1:990" s="2" customFormat="1" ht="15.75" customHeight="1" x14ac:dyDescent="0.25">
      <c r="A79" s="82"/>
      <c r="B79" s="82"/>
      <c r="C79" s="82"/>
      <c r="D79" s="83"/>
    </row>
    <row r="80" spans="1:990" ht="25.5" customHeight="1" x14ac:dyDescent="0.25">
      <c r="A80" s="233" t="s">
        <v>96</v>
      </c>
      <c r="B80" s="233"/>
      <c r="C80" s="233"/>
      <c r="D80" s="23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</row>
    <row r="81" spans="1:990" ht="25.5" customHeight="1" x14ac:dyDescent="0.25">
      <c r="A81" s="234" t="s">
        <v>141</v>
      </c>
      <c r="B81" s="234"/>
      <c r="C81" s="234"/>
      <c r="D81" s="112">
        <f>D22+D69+D78</f>
        <v>0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</row>
    <row r="82" spans="1:990" s="2" customFormat="1" ht="15.75" customHeight="1" x14ac:dyDescent="0.25">
      <c r="A82" s="82"/>
      <c r="B82" s="82"/>
      <c r="C82" s="82"/>
      <c r="D82" s="83"/>
    </row>
    <row r="83" spans="1:990" ht="25.5" customHeight="1" x14ac:dyDescent="0.25">
      <c r="A83" s="227" t="s">
        <v>126</v>
      </c>
      <c r="B83" s="227"/>
      <c r="C83" s="227"/>
      <c r="D83" s="227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</row>
    <row r="84" spans="1:990" ht="15.75" x14ac:dyDescent="0.25">
      <c r="A84" s="238" t="s">
        <v>127</v>
      </c>
      <c r="B84" s="239"/>
      <c r="C84" s="239"/>
      <c r="D84" s="240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</row>
    <row r="85" spans="1:990" ht="15.75" x14ac:dyDescent="0.25">
      <c r="A85" s="67" t="s">
        <v>42</v>
      </c>
      <c r="B85" s="57" t="s">
        <v>36</v>
      </c>
      <c r="C85" s="51" t="s">
        <v>79</v>
      </c>
      <c r="D85" s="67" t="s">
        <v>41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</row>
    <row r="86" spans="1:990" ht="15.75" x14ac:dyDescent="0.25">
      <c r="A86" s="58" t="s">
        <v>0</v>
      </c>
      <c r="B86" s="59" t="s">
        <v>47</v>
      </c>
      <c r="C86" s="60"/>
      <c r="D86" s="81">
        <f>ROUND(C86*$D$32,2)</f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</row>
    <row r="87" spans="1:990" ht="15.75" x14ac:dyDescent="0.25">
      <c r="A87" s="58" t="s">
        <v>1</v>
      </c>
      <c r="B87" s="59" t="s">
        <v>136</v>
      </c>
      <c r="C87" s="60"/>
      <c r="D87" s="81">
        <f t="shared" ref="D87:D91" si="1">ROUND(C87*$D$32,2)</f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</row>
    <row r="88" spans="1:990" ht="15.75" x14ac:dyDescent="0.25">
      <c r="A88" s="58" t="s">
        <v>2</v>
      </c>
      <c r="B88" s="59" t="s">
        <v>135</v>
      </c>
      <c r="C88" s="60"/>
      <c r="D88" s="81">
        <f t="shared" si="1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</row>
    <row r="89" spans="1:990" ht="15.75" x14ac:dyDescent="0.25">
      <c r="A89" s="58" t="s">
        <v>3</v>
      </c>
      <c r="B89" s="59" t="s">
        <v>67</v>
      </c>
      <c r="C89" s="60"/>
      <c r="D89" s="81">
        <f t="shared" si="1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</row>
    <row r="90" spans="1:990" ht="15.75" x14ac:dyDescent="0.25">
      <c r="A90" s="58" t="s">
        <v>5</v>
      </c>
      <c r="B90" s="59" t="s">
        <v>109</v>
      </c>
      <c r="C90" s="60"/>
      <c r="D90" s="81">
        <f t="shared" si="1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</row>
    <row r="91" spans="1:990" ht="15.75" x14ac:dyDescent="0.25">
      <c r="A91" s="58" t="s">
        <v>7</v>
      </c>
      <c r="B91" s="59" t="s">
        <v>10</v>
      </c>
      <c r="C91" s="59"/>
      <c r="D91" s="81">
        <f t="shared" si="1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</row>
    <row r="92" spans="1:990" ht="15.75" x14ac:dyDescent="0.25">
      <c r="A92" s="244" t="s">
        <v>138</v>
      </c>
      <c r="B92" s="249"/>
      <c r="C92" s="61">
        <f>SUM(C86:C91)</f>
        <v>0</v>
      </c>
      <c r="D92" s="104">
        <f>SUM(D86:D91)</f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</row>
    <row r="93" spans="1:990" s="2" customFormat="1" ht="15.75" x14ac:dyDescent="0.25">
      <c r="A93" s="58" t="s">
        <v>8</v>
      </c>
      <c r="B93" s="59" t="s">
        <v>139</v>
      </c>
      <c r="C93" s="60"/>
      <c r="D93" s="81">
        <f>ROUND(C93*D92,2)</f>
        <v>0</v>
      </c>
    </row>
    <row r="94" spans="1:990" s="2" customFormat="1" ht="15.75" x14ac:dyDescent="0.25">
      <c r="A94" s="97" t="s">
        <v>9</v>
      </c>
      <c r="B94" s="98" t="s">
        <v>140</v>
      </c>
      <c r="C94" s="60"/>
      <c r="D94" s="81">
        <f>ROUND(C94*D92,2)</f>
        <v>0</v>
      </c>
    </row>
    <row r="95" spans="1:990" ht="15.75" x14ac:dyDescent="0.25">
      <c r="A95" s="241" t="s">
        <v>73</v>
      </c>
      <c r="B95" s="242"/>
      <c r="C95" s="61">
        <f>SUM(C86:C91,C93,C94)</f>
        <v>0</v>
      </c>
      <c r="D95" s="104">
        <f>D93+D94</f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</row>
    <row r="96" spans="1:990" s="2" customFormat="1" ht="15.75" customHeight="1" x14ac:dyDescent="0.25">
      <c r="A96" s="82"/>
      <c r="B96" s="82"/>
      <c r="C96" s="82"/>
      <c r="D96" s="83"/>
    </row>
    <row r="97" spans="1:990" ht="25.5" customHeight="1" x14ac:dyDescent="0.25">
      <c r="A97" s="227" t="s">
        <v>68</v>
      </c>
      <c r="B97" s="227"/>
      <c r="C97" s="227"/>
      <c r="D97" s="22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</row>
    <row r="98" spans="1:990" ht="15.75" x14ac:dyDescent="0.25">
      <c r="A98" s="51" t="s">
        <v>42</v>
      </c>
      <c r="B98" s="73" t="s">
        <v>36</v>
      </c>
      <c r="C98" s="51"/>
      <c r="D98" s="51" t="s">
        <v>41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</row>
    <row r="99" spans="1:990" ht="15.75" x14ac:dyDescent="0.25">
      <c r="A99" s="58" t="s">
        <v>0</v>
      </c>
      <c r="B99" s="59" t="s">
        <v>13</v>
      </c>
      <c r="C99" s="60"/>
      <c r="D99" s="115">
        <f>UNIFORMES!F27</f>
        <v>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</row>
    <row r="100" spans="1:990" ht="15.75" x14ac:dyDescent="0.25">
      <c r="A100" s="58" t="s">
        <v>1</v>
      </c>
      <c r="B100" s="59" t="s">
        <v>108</v>
      </c>
      <c r="C100" s="60"/>
      <c r="D100" s="115">
        <f>'MAT. E EQUIP.'!F7</f>
        <v>0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</row>
    <row r="101" spans="1:990" ht="15.75" x14ac:dyDescent="0.25">
      <c r="A101" s="58" t="s">
        <v>2</v>
      </c>
      <c r="B101" s="59" t="s">
        <v>10</v>
      </c>
      <c r="C101" s="60"/>
      <c r="D101" s="115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</row>
    <row r="102" spans="1:990" ht="15.75" x14ac:dyDescent="0.25">
      <c r="A102" s="232" t="s">
        <v>74</v>
      </c>
      <c r="B102" s="232"/>
      <c r="C102" s="232"/>
      <c r="D102" s="116">
        <f>SUM(D99:D101)</f>
        <v>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</row>
    <row r="103" spans="1:990" s="2" customFormat="1" ht="15.75" customHeight="1" x14ac:dyDescent="0.25">
      <c r="A103" s="82"/>
      <c r="B103" s="82"/>
      <c r="C103" s="82"/>
      <c r="D103" s="83"/>
    </row>
    <row r="104" spans="1:990" ht="25.5" customHeight="1" x14ac:dyDescent="0.25">
      <c r="A104" s="233" t="s">
        <v>97</v>
      </c>
      <c r="B104" s="233"/>
      <c r="C104" s="233"/>
      <c r="D104" s="23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</row>
    <row r="105" spans="1:990" ht="25.5" customHeight="1" x14ac:dyDescent="0.25">
      <c r="A105" s="234" t="s">
        <v>98</v>
      </c>
      <c r="B105" s="234"/>
      <c r="C105" s="234"/>
      <c r="D105" s="63">
        <f>SUM(D81+D92+D102)</f>
        <v>0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</row>
    <row r="106" spans="1:990" s="4" customFormat="1" ht="25.5" customHeight="1" x14ac:dyDescent="0.2">
      <c r="A106" s="51"/>
      <c r="B106" s="74" t="s">
        <v>69</v>
      </c>
      <c r="C106" s="51" t="s">
        <v>79</v>
      </c>
      <c r="D106" s="51" t="s">
        <v>41</v>
      </c>
    </row>
    <row r="107" spans="1:990" s="4" customFormat="1" ht="15.75" x14ac:dyDescent="0.25">
      <c r="A107" s="58" t="s">
        <v>0</v>
      </c>
      <c r="B107" s="59" t="s">
        <v>18</v>
      </c>
      <c r="C107" s="60"/>
      <c r="D107" s="81">
        <f>ROUND(($D$105*C107),2)</f>
        <v>0</v>
      </c>
    </row>
    <row r="108" spans="1:990" s="4" customFormat="1" ht="15.75" x14ac:dyDescent="0.25">
      <c r="A108" s="58" t="s">
        <v>1</v>
      </c>
      <c r="B108" s="59" t="s">
        <v>19</v>
      </c>
      <c r="C108" s="60"/>
      <c r="D108" s="81">
        <f>ROUND(($D$105*C108),2)</f>
        <v>0</v>
      </c>
    </row>
    <row r="109" spans="1:990" s="4" customFormat="1" ht="15.75" x14ac:dyDescent="0.25">
      <c r="A109" s="58"/>
      <c r="B109" s="59" t="s">
        <v>99</v>
      </c>
      <c r="C109" s="60"/>
      <c r="D109" s="81">
        <f>D105+D107+D108</f>
        <v>0</v>
      </c>
    </row>
    <row r="110" spans="1:990" s="4" customFormat="1" ht="15.75" x14ac:dyDescent="0.25">
      <c r="A110" s="58" t="s">
        <v>2</v>
      </c>
      <c r="B110" s="75" t="s">
        <v>94</v>
      </c>
      <c r="C110" s="76">
        <f>(100-(C117*100))/100</f>
        <v>0.91349999999999998</v>
      </c>
      <c r="D110" s="81">
        <f>ROUND(D109/C110,2)</f>
        <v>0</v>
      </c>
    </row>
    <row r="111" spans="1:990" s="4" customFormat="1" ht="15.75" x14ac:dyDescent="0.25">
      <c r="A111" s="58"/>
      <c r="B111" s="59" t="s">
        <v>75</v>
      </c>
      <c r="C111" s="60"/>
      <c r="D111" s="81"/>
    </row>
    <row r="112" spans="1:990" s="4" customFormat="1" ht="15.75" x14ac:dyDescent="0.25">
      <c r="A112" s="58"/>
      <c r="B112" s="59" t="s">
        <v>91</v>
      </c>
      <c r="C112" s="77">
        <v>6.4999999999999997E-3</v>
      </c>
      <c r="D112" s="81">
        <f>ROUND($D$110*C112,2)</f>
        <v>0</v>
      </c>
    </row>
    <row r="113" spans="1:4" s="4" customFormat="1" ht="15.75" x14ac:dyDescent="0.25">
      <c r="A113" s="58"/>
      <c r="B113" s="59" t="s">
        <v>92</v>
      </c>
      <c r="C113" s="60">
        <v>0.03</v>
      </c>
      <c r="D113" s="81">
        <f t="shared" ref="D113:D116" si="2">ROUND($D$110*C113,2)</f>
        <v>0</v>
      </c>
    </row>
    <row r="114" spans="1:4" s="4" customFormat="1" ht="15.75" x14ac:dyDescent="0.25">
      <c r="A114" s="58"/>
      <c r="B114" s="59" t="s">
        <v>76</v>
      </c>
      <c r="C114" s="60"/>
      <c r="D114" s="81">
        <f t="shared" si="2"/>
        <v>0</v>
      </c>
    </row>
    <row r="115" spans="1:4" s="4" customFormat="1" ht="15.75" x14ac:dyDescent="0.25">
      <c r="A115" s="58"/>
      <c r="B115" s="59" t="s">
        <v>77</v>
      </c>
      <c r="C115" s="60"/>
      <c r="D115" s="81">
        <f t="shared" si="2"/>
        <v>0</v>
      </c>
    </row>
    <row r="116" spans="1:4" s="4" customFormat="1" ht="15.75" x14ac:dyDescent="0.25">
      <c r="A116" s="58"/>
      <c r="B116" s="59" t="s">
        <v>93</v>
      </c>
      <c r="C116" s="60">
        <v>0.05</v>
      </c>
      <c r="D116" s="81">
        <f t="shared" si="2"/>
        <v>0</v>
      </c>
    </row>
    <row r="117" spans="1:4" s="4" customFormat="1" ht="15.75" x14ac:dyDescent="0.25">
      <c r="A117" s="58"/>
      <c r="B117" s="75" t="s">
        <v>95</v>
      </c>
      <c r="C117" s="78">
        <f>SUM(C111:C116)</f>
        <v>8.6499999999999994E-2</v>
      </c>
      <c r="D117" s="117">
        <f>SUM(D112:D116)</f>
        <v>0</v>
      </c>
    </row>
    <row r="118" spans="1:4" s="4" customFormat="1" ht="15.75" x14ac:dyDescent="0.25">
      <c r="A118" s="232" t="s">
        <v>78</v>
      </c>
      <c r="B118" s="232"/>
      <c r="C118" s="232"/>
      <c r="D118" s="104">
        <f>ROUND(SUM(D107:D108,D117),2)</f>
        <v>0</v>
      </c>
    </row>
    <row r="119" spans="1:4" s="2" customFormat="1" ht="15.75" customHeight="1" x14ac:dyDescent="0.25">
      <c r="A119" s="82"/>
      <c r="B119" s="82"/>
      <c r="C119" s="82"/>
      <c r="D119" s="83"/>
    </row>
    <row r="120" spans="1:4" s="4" customFormat="1" ht="15.75" x14ac:dyDescent="0.25">
      <c r="A120" s="235" t="s">
        <v>20</v>
      </c>
      <c r="B120" s="235"/>
      <c r="C120" s="235"/>
      <c r="D120" s="235"/>
    </row>
    <row r="121" spans="1:4" s="4" customFormat="1" ht="15.75" x14ac:dyDescent="0.25">
      <c r="A121" s="79"/>
      <c r="B121" s="57" t="s">
        <v>80</v>
      </c>
      <c r="C121" s="80"/>
      <c r="D121" s="67" t="s">
        <v>41</v>
      </c>
    </row>
    <row r="122" spans="1:4" s="4" customFormat="1" ht="15.75" x14ac:dyDescent="0.25">
      <c r="A122" s="58" t="s">
        <v>0</v>
      </c>
      <c r="B122" s="59" t="s">
        <v>81</v>
      </c>
      <c r="C122" s="60"/>
      <c r="D122" s="81">
        <f>D22</f>
        <v>0</v>
      </c>
    </row>
    <row r="123" spans="1:4" s="4" customFormat="1" ht="15.75" x14ac:dyDescent="0.25">
      <c r="A123" s="58" t="s">
        <v>1</v>
      </c>
      <c r="B123" s="59" t="s">
        <v>82</v>
      </c>
      <c r="C123" s="60">
        <f>C69</f>
        <v>0</v>
      </c>
      <c r="D123" s="81">
        <f>D69</f>
        <v>0</v>
      </c>
    </row>
    <row r="124" spans="1:4" s="4" customFormat="1" ht="15.75" x14ac:dyDescent="0.25">
      <c r="A124" s="58" t="s">
        <v>2</v>
      </c>
      <c r="B124" s="59" t="s">
        <v>83</v>
      </c>
      <c r="C124" s="60">
        <f>C78</f>
        <v>1.9444444444444445E-2</v>
      </c>
      <c r="D124" s="81">
        <f>D78</f>
        <v>0</v>
      </c>
    </row>
    <row r="125" spans="1:4" s="4" customFormat="1" ht="15.75" x14ac:dyDescent="0.25">
      <c r="A125" s="58" t="s">
        <v>3</v>
      </c>
      <c r="B125" s="59" t="s">
        <v>84</v>
      </c>
      <c r="C125" s="60">
        <f>C95</f>
        <v>0</v>
      </c>
      <c r="D125" s="81">
        <f>D92</f>
        <v>0</v>
      </c>
    </row>
    <row r="126" spans="1:4" s="4" customFormat="1" ht="15.75" x14ac:dyDescent="0.25">
      <c r="A126" s="58" t="s">
        <v>5</v>
      </c>
      <c r="B126" s="59" t="s">
        <v>85</v>
      </c>
      <c r="C126" s="60"/>
      <c r="D126" s="81">
        <f>D102</f>
        <v>0</v>
      </c>
    </row>
    <row r="127" spans="1:4" s="4" customFormat="1" ht="15.75" x14ac:dyDescent="0.25">
      <c r="A127" s="244" t="s">
        <v>86</v>
      </c>
      <c r="B127" s="245"/>
      <c r="C127" s="96">
        <f>SUM(C122:C126)</f>
        <v>1.9444444444444445E-2</v>
      </c>
      <c r="D127" s="104">
        <f>SUM(D122:D126)</f>
        <v>0</v>
      </c>
    </row>
    <row r="128" spans="1:4" s="4" customFormat="1" ht="15.75" x14ac:dyDescent="0.25">
      <c r="A128" s="58" t="s">
        <v>6</v>
      </c>
      <c r="B128" s="243" t="s">
        <v>69</v>
      </c>
      <c r="C128" s="243"/>
      <c r="D128" s="81">
        <f>D118</f>
        <v>0</v>
      </c>
    </row>
    <row r="129" spans="1:990" s="4" customFormat="1" ht="15.75" x14ac:dyDescent="0.25">
      <c r="A129" s="232" t="s">
        <v>87</v>
      </c>
      <c r="B129" s="232"/>
      <c r="C129" s="232"/>
      <c r="D129" s="104">
        <f>SUM(D127:D128)</f>
        <v>0</v>
      </c>
    </row>
    <row r="130" spans="1:990" s="2" customFormat="1" ht="12" x14ac:dyDescent="0.2">
      <c r="A130" s="43"/>
    </row>
    <row r="131" spans="1:990" s="4" customFormat="1" ht="12" x14ac:dyDescent="0.2">
      <c r="A131" s="43"/>
    </row>
    <row r="132" spans="1:990" s="4" customFormat="1" ht="12" x14ac:dyDescent="0.2">
      <c r="A132" s="43"/>
    </row>
    <row r="133" spans="1:990" s="4" customFormat="1" ht="12" x14ac:dyDescent="0.2">
      <c r="A133" s="43"/>
    </row>
    <row r="134" spans="1:990" s="4" customFormat="1" ht="12" x14ac:dyDescent="0.2">
      <c r="A134" s="43"/>
    </row>
    <row r="135" spans="1:990" x14ac:dyDescent="0.25">
      <c r="A135" s="4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</row>
    <row r="136" spans="1:990" s="2" customFormat="1" ht="12" x14ac:dyDescent="0.2">
      <c r="A136" s="43"/>
    </row>
    <row r="137" spans="1:990" ht="15" customHeight="1" x14ac:dyDescent="0.25">
      <c r="A137" s="4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</row>
    <row r="138" spans="1:990" x14ac:dyDescent="0.25">
      <c r="A138" s="4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</row>
    <row r="139" spans="1:990" ht="15" customHeight="1" x14ac:dyDescent="0.25">
      <c r="A139" s="4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</row>
    <row r="140" spans="1:990" s="4" customFormat="1" ht="15" customHeight="1" x14ac:dyDescent="0.2">
      <c r="A140" s="43"/>
    </row>
    <row r="141" spans="1:990" s="4" customFormat="1" ht="12" x14ac:dyDescent="0.2">
      <c r="A141" s="43"/>
    </row>
    <row r="142" spans="1:990" s="2" customFormat="1" ht="12" x14ac:dyDescent="0.2">
      <c r="A142" s="43"/>
    </row>
    <row r="143" spans="1:990" s="2" customFormat="1" x14ac:dyDescent="0.25">
      <c r="A143" s="44"/>
    </row>
    <row r="144" spans="1:990" s="2" customFormat="1" ht="15" customHeight="1" x14ac:dyDescent="0.25">
      <c r="A144" s="44"/>
    </row>
    <row r="145" spans="1:1" s="2" customFormat="1" ht="15" customHeight="1" x14ac:dyDescent="0.25">
      <c r="A145" s="44"/>
    </row>
    <row r="146" spans="1:1" s="2" customFormat="1" x14ac:dyDescent="0.25">
      <c r="A146" s="44"/>
    </row>
    <row r="147" spans="1:1" s="2" customFormat="1" ht="15" customHeight="1" x14ac:dyDescent="0.25">
      <c r="A147" s="44"/>
    </row>
    <row r="148" spans="1:1" s="2" customFormat="1" x14ac:dyDescent="0.25">
      <c r="A148" s="44"/>
    </row>
    <row r="149" spans="1:1" s="2" customFormat="1" ht="12" x14ac:dyDescent="0.2">
      <c r="A149" s="43"/>
    </row>
    <row r="150" spans="1:1" s="2" customFormat="1" ht="15" customHeight="1" x14ac:dyDescent="0.25">
      <c r="A150" s="44"/>
    </row>
    <row r="151" spans="1:1" s="2" customFormat="1" x14ac:dyDescent="0.25">
      <c r="A151" s="44"/>
    </row>
    <row r="152" spans="1:1" s="2" customFormat="1" ht="15" customHeight="1" x14ac:dyDescent="0.25">
      <c r="A152" s="44"/>
    </row>
    <row r="153" spans="1:1" s="2" customFormat="1" ht="15" customHeight="1" x14ac:dyDescent="0.25">
      <c r="A153" s="44"/>
    </row>
    <row r="154" spans="1:1" s="2" customFormat="1" x14ac:dyDescent="0.25">
      <c r="A154" s="44"/>
    </row>
    <row r="155" spans="1:1" s="2" customFormat="1" ht="15" customHeight="1" x14ac:dyDescent="0.25">
      <c r="A155" s="44"/>
    </row>
    <row r="156" spans="1:1" s="2" customFormat="1" x14ac:dyDescent="0.25">
      <c r="A156" s="44"/>
    </row>
    <row r="157" spans="1:1" s="2" customFormat="1" x14ac:dyDescent="0.25">
      <c r="A157" s="44"/>
    </row>
    <row r="158" spans="1:1" s="2" customFormat="1" x14ac:dyDescent="0.25">
      <c r="A158" s="44"/>
    </row>
    <row r="159" spans="1:1" s="2" customFormat="1" ht="12" x14ac:dyDescent="0.2">
      <c r="A159" s="43"/>
    </row>
    <row r="160" spans="1:1" s="2" customFormat="1" ht="15" customHeight="1" x14ac:dyDescent="0.25">
      <c r="A160" s="44"/>
    </row>
    <row r="161" spans="1:1" s="2" customFormat="1" x14ac:dyDescent="0.25">
      <c r="A161" s="44"/>
    </row>
    <row r="162" spans="1:1" s="2" customFormat="1" ht="15" customHeight="1" x14ac:dyDescent="0.25">
      <c r="A162" s="44"/>
    </row>
    <row r="163" spans="1:1" s="2" customFormat="1" ht="15" customHeight="1" x14ac:dyDescent="0.25">
      <c r="A163" s="44"/>
    </row>
    <row r="164" spans="1:1" s="2" customFormat="1" x14ac:dyDescent="0.25">
      <c r="A164" s="44"/>
    </row>
    <row r="165" spans="1:1" s="2" customFormat="1" x14ac:dyDescent="0.25">
      <c r="A165" s="44"/>
    </row>
    <row r="166" spans="1:1" s="2" customFormat="1" x14ac:dyDescent="0.25">
      <c r="A166" s="44"/>
    </row>
    <row r="167" spans="1:1" s="2" customFormat="1" x14ac:dyDescent="0.25">
      <c r="A167" s="44"/>
    </row>
    <row r="168" spans="1:1" x14ac:dyDescent="0.25">
      <c r="A168" s="43"/>
    </row>
    <row r="169" spans="1:1" x14ac:dyDescent="0.25">
      <c r="A169" s="43"/>
    </row>
    <row r="170" spans="1:1" ht="15" customHeight="1" x14ac:dyDescent="0.25">
      <c r="A170" s="43"/>
    </row>
    <row r="171" spans="1:1" x14ac:dyDescent="0.25">
      <c r="A171" s="43"/>
    </row>
    <row r="172" spans="1:1" x14ac:dyDescent="0.25">
      <c r="A172" s="43"/>
    </row>
    <row r="173" spans="1:1" ht="15" customHeight="1" x14ac:dyDescent="0.25">
      <c r="A173" s="43"/>
    </row>
    <row r="174" spans="1:1" x14ac:dyDescent="0.25">
      <c r="A174" s="43"/>
    </row>
    <row r="175" spans="1:1" x14ac:dyDescent="0.25">
      <c r="A175" s="43"/>
    </row>
    <row r="176" spans="1:1" x14ac:dyDescent="0.25">
      <c r="A176" s="43"/>
    </row>
    <row r="177" spans="1:1" x14ac:dyDescent="0.25">
      <c r="A177" s="43"/>
    </row>
    <row r="178" spans="1:1" x14ac:dyDescent="0.25">
      <c r="A178" s="43"/>
    </row>
    <row r="179" spans="1:1" x14ac:dyDescent="0.25">
      <c r="A179" s="43"/>
    </row>
    <row r="180" spans="1:1" x14ac:dyDescent="0.25">
      <c r="A180" s="43"/>
    </row>
  </sheetData>
  <mergeCells count="38">
    <mergeCell ref="B128:C128"/>
    <mergeCell ref="A129:C129"/>
    <mergeCell ref="A102:C102"/>
    <mergeCell ref="A104:D104"/>
    <mergeCell ref="A105:C105"/>
    <mergeCell ref="A118:C118"/>
    <mergeCell ref="A120:D120"/>
    <mergeCell ref="A127:B127"/>
    <mergeCell ref="A97:D97"/>
    <mergeCell ref="A62:C62"/>
    <mergeCell ref="A64:D64"/>
    <mergeCell ref="A69:B69"/>
    <mergeCell ref="A71:D71"/>
    <mergeCell ref="A78:B78"/>
    <mergeCell ref="A80:D80"/>
    <mergeCell ref="A81:C81"/>
    <mergeCell ref="A83:D83"/>
    <mergeCell ref="A84:D84"/>
    <mergeCell ref="A95:B95"/>
    <mergeCell ref="A92:B92"/>
    <mergeCell ref="A54:C54"/>
    <mergeCell ref="A23:D23"/>
    <mergeCell ref="A28:C28"/>
    <mergeCell ref="A30:D30"/>
    <mergeCell ref="A34:C34"/>
    <mergeCell ref="A36:D36"/>
    <mergeCell ref="A37:B37"/>
    <mergeCell ref="A40:B40"/>
    <mergeCell ref="A42:D42"/>
    <mergeCell ref="A43:C43"/>
    <mergeCell ref="A44:B44"/>
    <mergeCell ref="A53:B53"/>
    <mergeCell ref="A22:C22"/>
    <mergeCell ref="A1:D1"/>
    <mergeCell ref="A11:D11"/>
    <mergeCell ref="A13:D13"/>
    <mergeCell ref="A16:D16"/>
    <mergeCell ref="A17:D17"/>
  </mergeCells>
  <dataValidations disablePrompts="1" count="4">
    <dataValidation allowBlank="1" showInputMessage="1" showErrorMessage="1" promptTitle="ATENÇÃO" sqref="HT101 RP101 ABL101">
      <formula1>0</formula1>
      <formula2>10000</formula2>
    </dataValidation>
    <dataValidation allowBlank="1" showInputMessage="1" showErrorMessage="1" prompt="O VALOR A SER PREENCHIDO DEVERÁ SE REFERIR A UM PROFISSIONAL." sqref="HS100 RO100 ABK100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P104:RP105 ABL104:ABL105 ABL102 RP102 HT102 HT104:HT105">
      <formula1>0</formula1>
      <formula2>10000</formula2>
    </dataValidation>
    <dataValidation type="decimal" allowBlank="1" showInputMessage="1" showErrorMessage="1" promptTitle="ATENÇÃO" sqref="HT136 RP136 ABL136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D180"/>
  <sheetViews>
    <sheetView showGridLines="0" topLeftCell="A34" zoomScaleNormal="100" zoomScaleSheetLayoutView="100" workbookViewId="0">
      <selection activeCell="C44" sqref="C44:C51"/>
    </sheetView>
  </sheetViews>
  <sheetFormatPr defaultRowHeight="15" x14ac:dyDescent="0.25"/>
  <cols>
    <col min="1" max="1" width="9.42578125" style="45" customWidth="1"/>
    <col min="2" max="2" width="70.140625" style="5" customWidth="1"/>
    <col min="3" max="3" width="15.42578125" style="5" customWidth="1"/>
    <col min="4" max="4" width="14.28515625" style="5" customWidth="1"/>
    <col min="5" max="992" width="9.140625" style="5"/>
    <col min="993" max="16384" width="9.140625" style="1"/>
  </cols>
  <sheetData>
    <row r="1" spans="1:992" ht="20.25" x14ac:dyDescent="0.25">
      <c r="A1" s="220" t="s">
        <v>21</v>
      </c>
      <c r="B1" s="221"/>
      <c r="C1" s="221"/>
      <c r="D1" s="22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</row>
    <row r="2" spans="1:992" ht="15.75" x14ac:dyDescent="0.25">
      <c r="A2" s="10" t="s">
        <v>24</v>
      </c>
      <c r="B2" s="17"/>
      <c r="C2" s="9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</row>
    <row r="3" spans="1:992" ht="15.75" x14ac:dyDescent="0.25">
      <c r="A3" s="10" t="s">
        <v>25</v>
      </c>
      <c r="B3" s="11"/>
      <c r="C3" s="9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</row>
    <row r="4" spans="1:992" ht="15.75" x14ac:dyDescent="0.25">
      <c r="A4" s="10" t="s">
        <v>23</v>
      </c>
      <c r="B4" s="11"/>
      <c r="C4" s="9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</row>
    <row r="5" spans="1:992" s="2" customFormat="1" ht="15.75" x14ac:dyDescent="0.25">
      <c r="A5" s="12" t="s">
        <v>22</v>
      </c>
      <c r="B5" s="13"/>
      <c r="C5" s="14"/>
      <c r="D5" s="24"/>
    </row>
    <row r="6" spans="1:992" s="2" customFormat="1" ht="15.75" x14ac:dyDescent="0.25">
      <c r="A6" s="12" t="s">
        <v>183</v>
      </c>
      <c r="B6" s="13"/>
      <c r="C6" s="14"/>
      <c r="D6" s="24"/>
    </row>
    <row r="7" spans="1:992" s="2" customFormat="1" ht="15.75" x14ac:dyDescent="0.25">
      <c r="A7" s="12" t="s">
        <v>101</v>
      </c>
      <c r="B7" s="13"/>
      <c r="C7" s="14"/>
      <c r="D7" s="24"/>
    </row>
    <row r="8" spans="1:992" s="2" customFormat="1" ht="15.75" x14ac:dyDescent="0.25">
      <c r="A8" s="12" t="s">
        <v>100</v>
      </c>
      <c r="B8" s="15"/>
      <c r="C8" s="14"/>
      <c r="D8" s="24"/>
    </row>
    <row r="9" spans="1:992" ht="15.75" x14ac:dyDescent="0.25">
      <c r="A9" s="12" t="s">
        <v>113</v>
      </c>
      <c r="B9" s="14"/>
      <c r="C9" s="9"/>
      <c r="D9" s="2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</row>
    <row r="10" spans="1:992" s="2" customFormat="1" ht="15.75" x14ac:dyDescent="0.25">
      <c r="A10" s="12" t="s">
        <v>182</v>
      </c>
      <c r="B10" s="15"/>
      <c r="C10" s="14"/>
      <c r="D10" s="24"/>
    </row>
    <row r="11" spans="1:992" s="4" customFormat="1" ht="15.75" customHeight="1" x14ac:dyDescent="0.25">
      <c r="A11" s="223" t="s">
        <v>189</v>
      </c>
      <c r="B11" s="224"/>
      <c r="C11" s="224"/>
      <c r="D11" s="225"/>
    </row>
    <row r="12" spans="1:992" s="2" customFormat="1" ht="15.75" x14ac:dyDescent="0.25">
      <c r="A12" s="246" t="s">
        <v>184</v>
      </c>
      <c r="B12" s="247"/>
      <c r="C12" s="247"/>
      <c r="D12" s="248"/>
    </row>
    <row r="13" spans="1:992" ht="18.75" x14ac:dyDescent="0.3">
      <c r="A13" s="226" t="s">
        <v>35</v>
      </c>
      <c r="B13" s="226"/>
      <c r="C13" s="226"/>
      <c r="D13" s="22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</row>
    <row r="14" spans="1:992" ht="31.5" x14ac:dyDescent="0.25">
      <c r="A14" s="50" t="s">
        <v>39</v>
      </c>
      <c r="B14" s="105" t="s">
        <v>36</v>
      </c>
      <c r="C14" s="105" t="s">
        <v>37</v>
      </c>
      <c r="D14" s="105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</row>
    <row r="15" spans="1:992" ht="31.5" x14ac:dyDescent="0.25">
      <c r="A15" s="52">
        <v>6</v>
      </c>
      <c r="B15" s="53" t="s">
        <v>243</v>
      </c>
      <c r="C15" s="54" t="s">
        <v>186</v>
      </c>
      <c r="D15" s="10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</row>
    <row r="16" spans="1:992" ht="26.25" customHeight="1" x14ac:dyDescent="0.25">
      <c r="A16" s="227" t="s">
        <v>4</v>
      </c>
      <c r="B16" s="227"/>
      <c r="C16" s="227"/>
      <c r="D16" s="22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</row>
    <row r="17" spans="1:991" ht="26.25" customHeight="1" x14ac:dyDescent="0.25">
      <c r="A17" s="228" t="s">
        <v>114</v>
      </c>
      <c r="B17" s="228"/>
      <c r="C17" s="228"/>
      <c r="D17" s="22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</row>
    <row r="18" spans="1:991" ht="15.75" customHeight="1" x14ac:dyDescent="0.25">
      <c r="A18" s="50" t="s">
        <v>42</v>
      </c>
      <c r="B18" s="55" t="s">
        <v>36</v>
      </c>
      <c r="C18" s="62" t="s">
        <v>79</v>
      </c>
      <c r="D18" s="50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</row>
    <row r="19" spans="1:991" ht="15.75" customHeight="1" x14ac:dyDescent="0.25">
      <c r="A19" s="56" t="s">
        <v>0</v>
      </c>
      <c r="B19" s="53" t="s">
        <v>142</v>
      </c>
      <c r="C19" s="54">
        <v>1.5</v>
      </c>
      <c r="D19" s="107">
        <f>(D15/220)*C19</f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</row>
    <row r="20" spans="1:991" ht="15.75" customHeight="1" x14ac:dyDescent="0.25">
      <c r="A20" s="56" t="s">
        <v>1</v>
      </c>
      <c r="B20" s="53" t="s">
        <v>181</v>
      </c>
      <c r="C20" s="54"/>
      <c r="D20" s="107">
        <f>(D19/25)*5</f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</row>
    <row r="21" spans="1:991" s="2" customFormat="1" ht="15.75" customHeight="1" x14ac:dyDescent="0.25">
      <c r="A21" s="219" t="s">
        <v>124</v>
      </c>
      <c r="B21" s="219"/>
      <c r="C21" s="219"/>
      <c r="D21" s="108">
        <f>ROUND(SUM(D19:D20),2)</f>
        <v>0</v>
      </c>
    </row>
    <row r="22" spans="1:991" s="5" customFormat="1" ht="26.25" customHeight="1" x14ac:dyDescent="0.25">
      <c r="A22" s="228" t="s">
        <v>117</v>
      </c>
      <c r="B22" s="228"/>
      <c r="C22" s="228"/>
      <c r="D22" s="22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</row>
    <row r="23" spans="1:991" s="5" customFormat="1" ht="15.75" customHeight="1" x14ac:dyDescent="0.25">
      <c r="A23" s="50" t="s">
        <v>42</v>
      </c>
      <c r="B23" s="55" t="s">
        <v>36</v>
      </c>
      <c r="C23" s="62" t="s">
        <v>79</v>
      </c>
      <c r="D23" s="50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</row>
    <row r="24" spans="1:991" s="5" customFormat="1" ht="15.75" customHeight="1" x14ac:dyDescent="0.25">
      <c r="A24" s="56" t="s">
        <v>0</v>
      </c>
      <c r="B24" s="53" t="s">
        <v>116</v>
      </c>
      <c r="C24" s="56"/>
      <c r="D24" s="107"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</row>
    <row r="25" spans="1:991" s="5" customFormat="1" ht="15.75" customHeight="1" x14ac:dyDescent="0.25">
      <c r="A25" s="56" t="s">
        <v>1</v>
      </c>
      <c r="B25" s="53" t="s">
        <v>112</v>
      </c>
      <c r="C25" s="54">
        <v>0</v>
      </c>
      <c r="D25" s="107">
        <f>ROUND((C25*D21),2)</f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</row>
    <row r="26" spans="1:991" s="2" customFormat="1" ht="15.75" customHeight="1" x14ac:dyDescent="0.25">
      <c r="A26" s="84" t="s">
        <v>2</v>
      </c>
      <c r="B26" s="85" t="s">
        <v>10</v>
      </c>
      <c r="C26" s="84"/>
      <c r="D26" s="109"/>
    </row>
    <row r="27" spans="1:991" s="2" customFormat="1" ht="15.75" customHeight="1" x14ac:dyDescent="0.25">
      <c r="A27" s="230" t="s">
        <v>125</v>
      </c>
      <c r="B27" s="230"/>
      <c r="C27" s="230"/>
      <c r="D27" s="110">
        <f>ROUND(SUM(D24:D26),2)</f>
        <v>0</v>
      </c>
    </row>
    <row r="28" spans="1:991" s="2" customFormat="1" ht="15.75" customHeight="1" x14ac:dyDescent="0.25">
      <c r="A28" s="82"/>
      <c r="B28" s="82"/>
      <c r="C28" s="82"/>
      <c r="D28" s="83"/>
    </row>
    <row r="29" spans="1:991" s="5" customFormat="1" ht="15.75" x14ac:dyDescent="0.25">
      <c r="A29" s="231" t="s">
        <v>118</v>
      </c>
      <c r="B29" s="231"/>
      <c r="C29" s="231"/>
      <c r="D29" s="23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</row>
    <row r="30" spans="1:991" s="5" customFormat="1" ht="15.75" x14ac:dyDescent="0.25">
      <c r="A30" s="88" t="s">
        <v>42</v>
      </c>
      <c r="B30" s="88" t="s">
        <v>88</v>
      </c>
      <c r="C30" s="88"/>
      <c r="D30" s="90" t="s">
        <v>41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</row>
    <row r="31" spans="1:991" s="5" customFormat="1" ht="15.75" x14ac:dyDescent="0.25">
      <c r="A31" s="86" t="s">
        <v>119</v>
      </c>
      <c r="B31" s="87" t="s">
        <v>120</v>
      </c>
      <c r="C31" s="87"/>
      <c r="D31" s="111">
        <f>D21</f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</row>
    <row r="32" spans="1:991" s="5" customFormat="1" ht="15.75" x14ac:dyDescent="0.25">
      <c r="A32" s="58" t="s">
        <v>121</v>
      </c>
      <c r="B32" s="59" t="s">
        <v>122</v>
      </c>
      <c r="C32" s="59"/>
      <c r="D32" s="81">
        <f>D27</f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</row>
    <row r="33" spans="1:991" s="5" customFormat="1" ht="15.75" x14ac:dyDescent="0.25">
      <c r="A33" s="219" t="s">
        <v>70</v>
      </c>
      <c r="B33" s="219"/>
      <c r="C33" s="219"/>
      <c r="D33" s="108">
        <f>SUM(D31:D32)</f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</row>
    <row r="34" spans="1:991" s="2" customFormat="1" ht="15.75" customHeight="1" x14ac:dyDescent="0.25">
      <c r="A34" s="82"/>
      <c r="B34" s="82"/>
      <c r="C34" s="82"/>
      <c r="D34" s="83"/>
    </row>
    <row r="35" spans="1:991" s="2" customFormat="1" ht="25.5" customHeight="1" x14ac:dyDescent="0.2">
      <c r="A35" s="227" t="s">
        <v>123</v>
      </c>
      <c r="B35" s="227"/>
      <c r="C35" s="227"/>
      <c r="D35" s="227"/>
    </row>
    <row r="36" spans="1:991" s="2" customFormat="1" ht="31.5" customHeight="1" x14ac:dyDescent="0.2">
      <c r="A36" s="228" t="s">
        <v>45</v>
      </c>
      <c r="B36" s="228"/>
      <c r="C36" s="62" t="s">
        <v>79</v>
      </c>
      <c r="D36" s="62" t="s">
        <v>41</v>
      </c>
    </row>
    <row r="37" spans="1:991" s="2" customFormat="1" ht="15.75" customHeight="1" x14ac:dyDescent="0.25">
      <c r="A37" s="58" t="s">
        <v>0</v>
      </c>
      <c r="B37" s="59" t="s">
        <v>46</v>
      </c>
      <c r="C37" s="60">
        <v>0</v>
      </c>
      <c r="D37" s="81">
        <f>ROUND(($D$21*C37),2)</f>
        <v>0</v>
      </c>
    </row>
    <row r="38" spans="1:991" s="2" customFormat="1" ht="15.75" customHeight="1" x14ac:dyDescent="0.25">
      <c r="A38" s="58" t="s">
        <v>1</v>
      </c>
      <c r="B38" s="59" t="s">
        <v>48</v>
      </c>
      <c r="C38" s="60">
        <v>0</v>
      </c>
      <c r="D38" s="81">
        <f>ROUND(($D$21*C38),2)</f>
        <v>0</v>
      </c>
    </row>
    <row r="39" spans="1:991" s="2" customFormat="1" ht="15.75" customHeight="1" x14ac:dyDescent="0.25">
      <c r="A39" s="232" t="s">
        <v>50</v>
      </c>
      <c r="B39" s="232"/>
      <c r="C39" s="61">
        <f>SUM(C37:C38)</f>
        <v>0</v>
      </c>
      <c r="D39" s="104">
        <f>ROUND(SUM(D37:D38),2)</f>
        <v>0</v>
      </c>
    </row>
    <row r="40" spans="1:991" s="2" customFormat="1" ht="15.75" customHeight="1" x14ac:dyDescent="0.25">
      <c r="A40" s="82"/>
      <c r="B40" s="82"/>
      <c r="C40" s="82"/>
      <c r="D40" s="83"/>
    </row>
    <row r="41" spans="1:991" s="2" customFormat="1" ht="25.5" customHeight="1" x14ac:dyDescent="0.2">
      <c r="A41" s="233" t="s">
        <v>89</v>
      </c>
      <c r="B41" s="233"/>
      <c r="C41" s="233"/>
      <c r="D41" s="233"/>
    </row>
    <row r="42" spans="1:991" s="2" customFormat="1" ht="25.5" customHeight="1" x14ac:dyDescent="0.2">
      <c r="A42" s="234" t="s">
        <v>128</v>
      </c>
      <c r="B42" s="234"/>
      <c r="C42" s="234"/>
      <c r="D42" s="112">
        <f>D21+D39</f>
        <v>0</v>
      </c>
    </row>
    <row r="43" spans="1:991" s="2" customFormat="1" ht="31.5" customHeight="1" x14ac:dyDescent="0.2">
      <c r="A43" s="228" t="s">
        <v>49</v>
      </c>
      <c r="B43" s="228"/>
      <c r="C43" s="62" t="s">
        <v>79</v>
      </c>
      <c r="D43" s="62" t="s">
        <v>41</v>
      </c>
    </row>
    <row r="44" spans="1:991" s="2" customFormat="1" ht="15.75" customHeight="1" x14ac:dyDescent="0.25">
      <c r="A44" s="58" t="s">
        <v>0</v>
      </c>
      <c r="B44" s="59" t="s">
        <v>132</v>
      </c>
      <c r="C44" s="60"/>
      <c r="D44" s="81">
        <f t="shared" ref="D44:D51" si="0">ROUND(($D$42*C44),2)</f>
        <v>0</v>
      </c>
    </row>
    <row r="45" spans="1:991" s="2" customFormat="1" ht="15.75" customHeight="1" x14ac:dyDescent="0.25">
      <c r="A45" s="58" t="s">
        <v>1</v>
      </c>
      <c r="B45" s="59" t="s">
        <v>133</v>
      </c>
      <c r="C45" s="60"/>
      <c r="D45" s="81">
        <f t="shared" si="0"/>
        <v>0</v>
      </c>
    </row>
    <row r="46" spans="1:991" s="2" customFormat="1" ht="15.75" customHeight="1" x14ac:dyDescent="0.25">
      <c r="A46" s="58" t="s">
        <v>0</v>
      </c>
      <c r="B46" s="59" t="s">
        <v>134</v>
      </c>
      <c r="C46" s="60"/>
      <c r="D46" s="81">
        <f t="shared" si="0"/>
        <v>0</v>
      </c>
    </row>
    <row r="47" spans="1:991" s="2" customFormat="1" ht="15.75" customHeight="1" x14ac:dyDescent="0.25">
      <c r="A47" s="58" t="s">
        <v>1</v>
      </c>
      <c r="B47" s="59" t="s">
        <v>14</v>
      </c>
      <c r="C47" s="60"/>
      <c r="D47" s="81">
        <f t="shared" si="0"/>
        <v>0</v>
      </c>
    </row>
    <row r="48" spans="1:991" s="2" customFormat="1" ht="15.75" customHeight="1" x14ac:dyDescent="0.25">
      <c r="A48" s="58" t="s">
        <v>0</v>
      </c>
      <c r="B48" s="59" t="s">
        <v>15</v>
      </c>
      <c r="C48" s="60"/>
      <c r="D48" s="81">
        <f t="shared" si="0"/>
        <v>0</v>
      </c>
    </row>
    <row r="49" spans="1:991" s="2" customFormat="1" ht="15.75" customHeight="1" x14ac:dyDescent="0.25">
      <c r="A49" s="58" t="s">
        <v>1</v>
      </c>
      <c r="B49" s="59" t="s">
        <v>16</v>
      </c>
      <c r="C49" s="60"/>
      <c r="D49" s="81">
        <f t="shared" si="0"/>
        <v>0</v>
      </c>
    </row>
    <row r="50" spans="1:991" s="2" customFormat="1" ht="31.5" customHeight="1" x14ac:dyDescent="0.25">
      <c r="A50" s="64" t="s">
        <v>0</v>
      </c>
      <c r="B50" s="65" t="s">
        <v>44</v>
      </c>
      <c r="C50" s="66"/>
      <c r="D50" s="113">
        <f t="shared" si="0"/>
        <v>0</v>
      </c>
    </row>
    <row r="51" spans="1:991" s="2" customFormat="1" ht="15.75" customHeight="1" x14ac:dyDescent="0.25">
      <c r="A51" s="58" t="s">
        <v>1</v>
      </c>
      <c r="B51" s="59" t="s">
        <v>17</v>
      </c>
      <c r="C51" s="60"/>
      <c r="D51" s="81">
        <f t="shared" si="0"/>
        <v>0</v>
      </c>
    </row>
    <row r="52" spans="1:991" s="2" customFormat="1" ht="15.75" customHeight="1" x14ac:dyDescent="0.25">
      <c r="A52" s="232" t="s">
        <v>51</v>
      </c>
      <c r="B52" s="232"/>
      <c r="C52" s="61">
        <f>SUM(C44:C51)</f>
        <v>0</v>
      </c>
      <c r="D52" s="104">
        <f>SUM(D44:D51)</f>
        <v>0</v>
      </c>
    </row>
    <row r="53" spans="1:991" s="2" customFormat="1" ht="15.75" customHeight="1" x14ac:dyDescent="0.25">
      <c r="A53" s="229" t="s">
        <v>52</v>
      </c>
      <c r="B53" s="229"/>
      <c r="C53" s="229"/>
      <c r="D53" s="67" t="s">
        <v>41</v>
      </c>
    </row>
    <row r="54" spans="1:991" s="2" customFormat="1" ht="15.75" x14ac:dyDescent="0.25">
      <c r="A54" s="58" t="s">
        <v>0</v>
      </c>
      <c r="B54" s="59" t="s">
        <v>129</v>
      </c>
      <c r="C54" s="59"/>
      <c r="D54" s="81"/>
    </row>
    <row r="55" spans="1:991" s="2" customFormat="1" ht="15.75" x14ac:dyDescent="0.25">
      <c r="A55" s="58" t="s">
        <v>1</v>
      </c>
      <c r="B55" s="59" t="s">
        <v>11</v>
      </c>
      <c r="C55" s="59"/>
      <c r="D55" s="81"/>
    </row>
    <row r="56" spans="1:991" s="2" customFormat="1" ht="15.75" x14ac:dyDescent="0.25">
      <c r="A56" s="58" t="s">
        <v>2</v>
      </c>
      <c r="B56" s="59" t="s">
        <v>12</v>
      </c>
      <c r="C56" s="59"/>
      <c r="D56" s="81"/>
    </row>
    <row r="57" spans="1:991" s="2" customFormat="1" ht="15.75" x14ac:dyDescent="0.25">
      <c r="A57" s="58" t="s">
        <v>3</v>
      </c>
      <c r="B57" s="59" t="s">
        <v>130</v>
      </c>
      <c r="C57" s="59"/>
      <c r="D57" s="81"/>
    </row>
    <row r="58" spans="1:991" s="2" customFormat="1" ht="15.75" x14ac:dyDescent="0.25">
      <c r="A58" s="58" t="s">
        <v>5</v>
      </c>
      <c r="B58" s="59" t="s">
        <v>131</v>
      </c>
      <c r="C58" s="59"/>
      <c r="D58" s="81"/>
    </row>
    <row r="59" spans="1:991" s="2" customFormat="1" ht="15.75" x14ac:dyDescent="0.25">
      <c r="A59" s="68" t="s">
        <v>6</v>
      </c>
      <c r="B59" s="69" t="s">
        <v>43</v>
      </c>
      <c r="C59" s="59"/>
      <c r="D59" s="81"/>
    </row>
    <row r="60" spans="1:991" s="5" customFormat="1" ht="15.75" x14ac:dyDescent="0.25">
      <c r="A60" s="68" t="s">
        <v>7</v>
      </c>
      <c r="B60" s="69" t="s">
        <v>10</v>
      </c>
      <c r="C60" s="69"/>
      <c r="D60" s="10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</row>
    <row r="61" spans="1:991" s="5" customFormat="1" ht="15.75" x14ac:dyDescent="0.25">
      <c r="A61" s="219" t="s">
        <v>53</v>
      </c>
      <c r="B61" s="219"/>
      <c r="C61" s="219"/>
      <c r="D61" s="108">
        <f>SUM(D54:D60)</f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</row>
    <row r="62" spans="1:991" s="2" customFormat="1" ht="15.75" customHeight="1" x14ac:dyDescent="0.25">
      <c r="A62" s="82"/>
      <c r="B62" s="82"/>
      <c r="C62" s="82"/>
      <c r="D62" s="83"/>
    </row>
    <row r="63" spans="1:991" s="5" customFormat="1" ht="15.75" x14ac:dyDescent="0.25">
      <c r="A63" s="235" t="s">
        <v>54</v>
      </c>
      <c r="B63" s="235"/>
      <c r="C63" s="235"/>
      <c r="D63" s="235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</row>
    <row r="64" spans="1:991" s="5" customFormat="1" ht="15.75" x14ac:dyDescent="0.25">
      <c r="A64" s="57" t="s">
        <v>42</v>
      </c>
      <c r="B64" s="57" t="s">
        <v>88</v>
      </c>
      <c r="C64" s="57"/>
      <c r="D64" s="57" t="s">
        <v>41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</row>
    <row r="65" spans="1:991" s="5" customFormat="1" ht="15.75" x14ac:dyDescent="0.25">
      <c r="A65" s="58" t="s">
        <v>55</v>
      </c>
      <c r="B65" s="59" t="s">
        <v>90</v>
      </c>
      <c r="C65" s="60">
        <f>C39</f>
        <v>0</v>
      </c>
      <c r="D65" s="81">
        <f>D39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</row>
    <row r="66" spans="1:991" s="5" customFormat="1" ht="15.75" x14ac:dyDescent="0.25">
      <c r="A66" s="58" t="s">
        <v>56</v>
      </c>
      <c r="B66" s="59" t="s">
        <v>58</v>
      </c>
      <c r="C66" s="60">
        <f>C52</f>
        <v>0</v>
      </c>
      <c r="D66" s="81">
        <f>D52</f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</row>
    <row r="67" spans="1:991" s="5" customFormat="1" ht="15.75" x14ac:dyDescent="0.25">
      <c r="A67" s="58" t="s">
        <v>57</v>
      </c>
      <c r="B67" s="59" t="s">
        <v>59</v>
      </c>
      <c r="C67" s="59"/>
      <c r="D67" s="81">
        <f>D61</f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</row>
    <row r="68" spans="1:991" s="5" customFormat="1" ht="15.75" x14ac:dyDescent="0.25">
      <c r="A68" s="236" t="s">
        <v>71</v>
      </c>
      <c r="B68" s="237"/>
      <c r="C68" s="95">
        <f>SUM(C65:C67)</f>
        <v>0</v>
      </c>
      <c r="D68" s="108">
        <f>SUM(D65:D67)</f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</row>
    <row r="69" spans="1:991" s="2" customFormat="1" ht="15.75" customHeight="1" x14ac:dyDescent="0.25">
      <c r="A69" s="82"/>
      <c r="B69" s="82"/>
      <c r="C69" s="82"/>
      <c r="D69" s="83"/>
    </row>
    <row r="70" spans="1:991" s="5" customFormat="1" ht="25.5" customHeight="1" x14ac:dyDescent="0.25">
      <c r="A70" s="227" t="s">
        <v>60</v>
      </c>
      <c r="B70" s="227"/>
      <c r="C70" s="227"/>
      <c r="D70" s="22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</row>
    <row r="71" spans="1:991" s="5" customFormat="1" ht="15.75" x14ac:dyDescent="0.25">
      <c r="A71" s="68" t="s">
        <v>0</v>
      </c>
      <c r="B71" s="89" t="s">
        <v>61</v>
      </c>
      <c r="C71" s="93">
        <v>0</v>
      </c>
      <c r="D71" s="114">
        <f>C71*D33</f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</row>
    <row r="72" spans="1:991" s="5" customFormat="1" ht="15.75" x14ac:dyDescent="0.25">
      <c r="A72" s="68" t="s">
        <v>1</v>
      </c>
      <c r="B72" s="70" t="s">
        <v>62</v>
      </c>
      <c r="C72" s="91">
        <v>0</v>
      </c>
      <c r="D72" s="115">
        <f>ROUND((D71*C72),2)</f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</row>
    <row r="73" spans="1:991" s="5" customFormat="1" ht="15.75" x14ac:dyDescent="0.25">
      <c r="A73" s="68" t="s">
        <v>2</v>
      </c>
      <c r="B73" s="70" t="s">
        <v>63</v>
      </c>
      <c r="C73" s="92">
        <v>0</v>
      </c>
      <c r="D73" s="115">
        <f>ROUND((D21*C73),2)</f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</row>
    <row r="74" spans="1:991" s="5" customFormat="1" ht="15.75" x14ac:dyDescent="0.25">
      <c r="A74" s="68" t="s">
        <v>3</v>
      </c>
      <c r="B74" s="89" t="s">
        <v>64</v>
      </c>
      <c r="C74" s="94">
        <v>0</v>
      </c>
      <c r="D74" s="114">
        <f>ROUND(((D21+D68)/12+0.5*D45)*C74,2)</f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</row>
    <row r="75" spans="1:991" s="5" customFormat="1" ht="15.75" x14ac:dyDescent="0.25">
      <c r="A75" s="68" t="s">
        <v>5</v>
      </c>
      <c r="B75" s="70" t="s">
        <v>65</v>
      </c>
      <c r="C75" s="91">
        <v>0</v>
      </c>
      <c r="D75" s="115">
        <f>ROUND((D74*C75),2)</f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</row>
    <row r="76" spans="1:991" s="5" customFormat="1" ht="15.75" x14ac:dyDescent="0.25">
      <c r="A76" s="68" t="s">
        <v>6</v>
      </c>
      <c r="B76" s="70" t="s">
        <v>66</v>
      </c>
      <c r="C76" s="92">
        <v>0</v>
      </c>
      <c r="D76" s="115">
        <f>ROUND(($D$21*C76),2)</f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</row>
    <row r="77" spans="1:991" s="5" customFormat="1" ht="15.75" x14ac:dyDescent="0.25">
      <c r="A77" s="236" t="s">
        <v>72</v>
      </c>
      <c r="B77" s="237"/>
      <c r="C77" s="95">
        <f>SUM(C71:C76)</f>
        <v>0</v>
      </c>
      <c r="D77" s="108">
        <f>ROUND(SUM(D71:D76),2)</f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</row>
    <row r="78" spans="1:991" s="2" customFormat="1" ht="15.75" customHeight="1" x14ac:dyDescent="0.25">
      <c r="A78" s="82"/>
      <c r="B78" s="82"/>
      <c r="C78" s="82"/>
      <c r="D78" s="83"/>
    </row>
    <row r="79" spans="1:991" s="5" customFormat="1" ht="25.5" customHeight="1" x14ac:dyDescent="0.25">
      <c r="A79" s="233" t="s">
        <v>96</v>
      </c>
      <c r="B79" s="233"/>
      <c r="C79" s="233"/>
      <c r="D79" s="23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</row>
    <row r="80" spans="1:991" s="5" customFormat="1" ht="25.5" customHeight="1" x14ac:dyDescent="0.25">
      <c r="A80" s="234" t="s">
        <v>141</v>
      </c>
      <c r="B80" s="234"/>
      <c r="C80" s="234"/>
      <c r="D80" s="112">
        <f>D21+D68+D77</f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</row>
    <row r="81" spans="1:991" s="2" customFormat="1" ht="15.75" customHeight="1" x14ac:dyDescent="0.25">
      <c r="A81" s="82"/>
      <c r="B81" s="82"/>
      <c r="C81" s="82"/>
      <c r="D81" s="83"/>
    </row>
    <row r="82" spans="1:991" s="5" customFormat="1" ht="25.5" customHeight="1" x14ac:dyDescent="0.25">
      <c r="A82" s="227" t="s">
        <v>126</v>
      </c>
      <c r="B82" s="227"/>
      <c r="C82" s="227"/>
      <c r="D82" s="227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</row>
    <row r="83" spans="1:991" s="5" customFormat="1" ht="15.75" x14ac:dyDescent="0.25">
      <c r="A83" s="238" t="s">
        <v>127</v>
      </c>
      <c r="B83" s="239"/>
      <c r="C83" s="239"/>
      <c r="D83" s="240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</row>
    <row r="84" spans="1:991" s="5" customFormat="1" ht="15.75" x14ac:dyDescent="0.25">
      <c r="A84" s="67" t="s">
        <v>42</v>
      </c>
      <c r="B84" s="57" t="s">
        <v>36</v>
      </c>
      <c r="C84" s="62" t="s">
        <v>79</v>
      </c>
      <c r="D84" s="67" t="s">
        <v>41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</row>
    <row r="85" spans="1:991" s="5" customFormat="1" ht="15.75" x14ac:dyDescent="0.25">
      <c r="A85" s="58" t="s">
        <v>0</v>
      </c>
      <c r="B85" s="59" t="s">
        <v>47</v>
      </c>
      <c r="C85" s="60"/>
      <c r="D85" s="81">
        <f>ROUND(C85*$D$31,2)</f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</row>
    <row r="86" spans="1:991" s="5" customFormat="1" ht="15.75" x14ac:dyDescent="0.25">
      <c r="A86" s="58" t="s">
        <v>1</v>
      </c>
      <c r="B86" s="59" t="s">
        <v>136</v>
      </c>
      <c r="C86" s="60"/>
      <c r="D86" s="81">
        <f t="shared" ref="D86:D91" si="1">ROUND(C86*$D$31,2)</f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</row>
    <row r="87" spans="1:991" s="5" customFormat="1" ht="15.75" x14ac:dyDescent="0.25">
      <c r="A87" s="58" t="s">
        <v>2</v>
      </c>
      <c r="B87" s="59" t="s">
        <v>135</v>
      </c>
      <c r="C87" s="60"/>
      <c r="D87" s="81">
        <f t="shared" si="1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</row>
    <row r="88" spans="1:991" s="5" customFormat="1" ht="15.75" x14ac:dyDescent="0.25">
      <c r="A88" s="58" t="s">
        <v>3</v>
      </c>
      <c r="B88" s="59" t="s">
        <v>67</v>
      </c>
      <c r="C88" s="60"/>
      <c r="D88" s="81">
        <f t="shared" si="1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</row>
    <row r="89" spans="1:991" s="5" customFormat="1" ht="15.75" x14ac:dyDescent="0.25">
      <c r="A89" s="58" t="s">
        <v>5</v>
      </c>
      <c r="B89" s="59" t="s">
        <v>109</v>
      </c>
      <c r="C89" s="60"/>
      <c r="D89" s="81">
        <f t="shared" si="1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</row>
    <row r="90" spans="1:991" s="5" customFormat="1" ht="15.75" x14ac:dyDescent="0.25">
      <c r="A90" s="58" t="s">
        <v>6</v>
      </c>
      <c r="B90" s="59" t="s">
        <v>137</v>
      </c>
      <c r="C90" s="60"/>
      <c r="D90" s="81">
        <f t="shared" si="1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</row>
    <row r="91" spans="1:991" s="5" customFormat="1" ht="15.75" x14ac:dyDescent="0.25">
      <c r="A91" s="58" t="s">
        <v>7</v>
      </c>
      <c r="B91" s="59" t="s">
        <v>10</v>
      </c>
      <c r="C91" s="59"/>
      <c r="D91" s="81">
        <f t="shared" si="1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</row>
    <row r="92" spans="1:991" s="5" customFormat="1" ht="15.75" x14ac:dyDescent="0.25">
      <c r="A92" s="232" t="s">
        <v>138</v>
      </c>
      <c r="B92" s="232"/>
      <c r="C92" s="232"/>
      <c r="D92" s="104">
        <f>SUM(D85:D91)</f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</row>
    <row r="93" spans="1:991" s="2" customFormat="1" ht="15.75" x14ac:dyDescent="0.25">
      <c r="A93" s="58" t="s">
        <v>8</v>
      </c>
      <c r="B93" s="59" t="s">
        <v>139</v>
      </c>
      <c r="C93" s="60"/>
      <c r="D93" s="81">
        <f>ROUND(C93*D92,2)</f>
        <v>0</v>
      </c>
    </row>
    <row r="94" spans="1:991" s="2" customFormat="1" ht="15.75" x14ac:dyDescent="0.25">
      <c r="A94" s="97" t="s">
        <v>9</v>
      </c>
      <c r="B94" s="98" t="s">
        <v>140</v>
      </c>
      <c r="C94" s="60"/>
      <c r="D94" s="81">
        <f>ROUND(C94*D92,2)</f>
        <v>0</v>
      </c>
    </row>
    <row r="95" spans="1:991" s="5" customFormat="1" ht="15.75" x14ac:dyDescent="0.25">
      <c r="A95" s="241" t="s">
        <v>73</v>
      </c>
      <c r="B95" s="242"/>
      <c r="C95" s="61">
        <f>SUM(C85:C91,C93)</f>
        <v>0</v>
      </c>
      <c r="D95" s="104">
        <f>D93+D94</f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</row>
    <row r="96" spans="1:991" s="2" customFormat="1" ht="15.75" customHeight="1" x14ac:dyDescent="0.25">
      <c r="A96" s="82"/>
      <c r="B96" s="82"/>
      <c r="C96" s="82"/>
      <c r="D96" s="83"/>
    </row>
    <row r="97" spans="1:991" s="5" customFormat="1" ht="25.5" customHeight="1" x14ac:dyDescent="0.25">
      <c r="A97" s="227" t="s">
        <v>68</v>
      </c>
      <c r="B97" s="227"/>
      <c r="C97" s="227"/>
      <c r="D97" s="22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</row>
    <row r="98" spans="1:991" s="5" customFormat="1" ht="15.75" x14ac:dyDescent="0.25">
      <c r="A98" s="62" t="s">
        <v>42</v>
      </c>
      <c r="B98" s="73" t="s">
        <v>36</v>
      </c>
      <c r="C98" s="62"/>
      <c r="D98" s="62" t="s">
        <v>41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</row>
    <row r="99" spans="1:991" s="5" customFormat="1" ht="15.75" x14ac:dyDescent="0.25">
      <c r="A99" s="58" t="s">
        <v>0</v>
      </c>
      <c r="B99" s="59" t="s">
        <v>13</v>
      </c>
      <c r="C99" s="60"/>
      <c r="D99" s="115">
        <v>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</row>
    <row r="100" spans="1:991" s="5" customFormat="1" ht="15.75" x14ac:dyDescent="0.25">
      <c r="A100" s="58" t="s">
        <v>1</v>
      </c>
      <c r="B100" s="59" t="s">
        <v>108</v>
      </c>
      <c r="C100" s="60"/>
      <c r="D100" s="115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</row>
    <row r="101" spans="1:991" s="5" customFormat="1" ht="15.75" x14ac:dyDescent="0.25">
      <c r="A101" s="58" t="s">
        <v>2</v>
      </c>
      <c r="B101" s="59" t="s">
        <v>10</v>
      </c>
      <c r="C101" s="60"/>
      <c r="D101" s="115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</row>
    <row r="102" spans="1:991" s="5" customFormat="1" ht="15.75" x14ac:dyDescent="0.25">
      <c r="A102" s="232" t="s">
        <v>74</v>
      </c>
      <c r="B102" s="232"/>
      <c r="C102" s="232"/>
      <c r="D102" s="116">
        <f>SUM(D99:D101)</f>
        <v>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</row>
    <row r="103" spans="1:991" s="2" customFormat="1" ht="15.75" customHeight="1" x14ac:dyDescent="0.25">
      <c r="A103" s="82"/>
      <c r="B103" s="82"/>
      <c r="C103" s="82"/>
      <c r="D103" s="83"/>
    </row>
    <row r="104" spans="1:991" s="5" customFormat="1" ht="25.5" customHeight="1" x14ac:dyDescent="0.25">
      <c r="A104" s="233" t="s">
        <v>97</v>
      </c>
      <c r="B104" s="233"/>
      <c r="C104" s="233"/>
      <c r="D104" s="23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</row>
    <row r="105" spans="1:991" s="5" customFormat="1" ht="25.5" customHeight="1" x14ac:dyDescent="0.25">
      <c r="A105" s="234" t="s">
        <v>98</v>
      </c>
      <c r="B105" s="234"/>
      <c r="C105" s="234"/>
      <c r="D105" s="112">
        <f>SUM(D80+D92+D102)</f>
        <v>0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</row>
    <row r="106" spans="1:991" s="4" customFormat="1" ht="25.5" customHeight="1" x14ac:dyDescent="0.2">
      <c r="A106" s="62"/>
      <c r="B106" s="74" t="s">
        <v>69</v>
      </c>
      <c r="C106" s="62" t="s">
        <v>79</v>
      </c>
      <c r="D106" s="62" t="s">
        <v>41</v>
      </c>
    </row>
    <row r="107" spans="1:991" s="4" customFormat="1" ht="15.75" x14ac:dyDescent="0.25">
      <c r="A107" s="58" t="s">
        <v>0</v>
      </c>
      <c r="B107" s="59" t="s">
        <v>18</v>
      </c>
      <c r="C107" s="60"/>
      <c r="D107" s="81">
        <f>ROUND(($D$105*C107),2)</f>
        <v>0</v>
      </c>
    </row>
    <row r="108" spans="1:991" s="4" customFormat="1" ht="15.75" x14ac:dyDescent="0.25">
      <c r="A108" s="58" t="s">
        <v>1</v>
      </c>
      <c r="B108" s="59" t="s">
        <v>19</v>
      </c>
      <c r="C108" s="60"/>
      <c r="D108" s="81">
        <f>ROUND(($D$105*C108),2)</f>
        <v>0</v>
      </c>
    </row>
    <row r="109" spans="1:991" s="4" customFormat="1" ht="15.75" x14ac:dyDescent="0.25">
      <c r="A109" s="58"/>
      <c r="B109" s="59" t="s">
        <v>99</v>
      </c>
      <c r="C109" s="60"/>
      <c r="D109" s="81">
        <f>D105+D107+D108</f>
        <v>0</v>
      </c>
    </row>
    <row r="110" spans="1:991" s="4" customFormat="1" ht="15.75" x14ac:dyDescent="0.25">
      <c r="A110" s="58" t="s">
        <v>2</v>
      </c>
      <c r="B110" s="75" t="s">
        <v>94</v>
      </c>
      <c r="C110" s="76">
        <f>(100-(C117*100))/100</f>
        <v>0.91349999999999998</v>
      </c>
      <c r="D110" s="81">
        <f>ROUND(D109/C110,2)</f>
        <v>0</v>
      </c>
    </row>
    <row r="111" spans="1:991" s="4" customFormat="1" ht="15.75" x14ac:dyDescent="0.25">
      <c r="A111" s="58"/>
      <c r="B111" s="59" t="s">
        <v>75</v>
      </c>
      <c r="C111" s="60"/>
      <c r="D111" s="81"/>
    </row>
    <row r="112" spans="1:991" s="4" customFormat="1" ht="15.75" x14ac:dyDescent="0.25">
      <c r="A112" s="58"/>
      <c r="B112" s="59" t="s">
        <v>91</v>
      </c>
      <c r="C112" s="77">
        <v>6.4999999999999997E-3</v>
      </c>
      <c r="D112" s="81">
        <f>ROUND($D$110*C112,2)</f>
        <v>0</v>
      </c>
    </row>
    <row r="113" spans="1:5" s="4" customFormat="1" ht="15.75" x14ac:dyDescent="0.25">
      <c r="A113" s="58"/>
      <c r="B113" s="59" t="s">
        <v>92</v>
      </c>
      <c r="C113" s="60">
        <v>0.03</v>
      </c>
      <c r="D113" s="81">
        <f t="shared" ref="D113:D116" si="2">ROUND($D$110*C113,2)</f>
        <v>0</v>
      </c>
    </row>
    <row r="114" spans="1:5" s="4" customFormat="1" ht="15.75" x14ac:dyDescent="0.25">
      <c r="A114" s="58"/>
      <c r="B114" s="59" t="s">
        <v>76</v>
      </c>
      <c r="C114" s="60"/>
      <c r="D114" s="81">
        <f t="shared" si="2"/>
        <v>0</v>
      </c>
    </row>
    <row r="115" spans="1:5" s="4" customFormat="1" ht="15.75" x14ac:dyDescent="0.25">
      <c r="A115" s="58"/>
      <c r="B115" s="59" t="s">
        <v>77</v>
      </c>
      <c r="C115" s="60"/>
      <c r="D115" s="81">
        <f t="shared" si="2"/>
        <v>0</v>
      </c>
      <c r="E115" s="42"/>
    </row>
    <row r="116" spans="1:5" s="4" customFormat="1" ht="15.75" x14ac:dyDescent="0.25">
      <c r="A116" s="58"/>
      <c r="B116" s="59" t="s">
        <v>93</v>
      </c>
      <c r="C116" s="60">
        <v>0.05</v>
      </c>
      <c r="D116" s="81">
        <f t="shared" si="2"/>
        <v>0</v>
      </c>
    </row>
    <row r="117" spans="1:5" s="4" customFormat="1" ht="15.75" x14ac:dyDescent="0.25">
      <c r="A117" s="58"/>
      <c r="B117" s="75" t="s">
        <v>95</v>
      </c>
      <c r="C117" s="78">
        <f>SUM(C111:C116)</f>
        <v>8.6499999999999994E-2</v>
      </c>
      <c r="D117" s="117">
        <f>SUM(D112:D116)</f>
        <v>0</v>
      </c>
    </row>
    <row r="118" spans="1:5" s="4" customFormat="1" ht="15.75" x14ac:dyDescent="0.25">
      <c r="A118" s="232" t="s">
        <v>78</v>
      </c>
      <c r="B118" s="232"/>
      <c r="C118" s="232"/>
      <c r="D118" s="104">
        <f>ROUND(SUM(D107:D108,D117),2)</f>
        <v>0</v>
      </c>
    </row>
    <row r="119" spans="1:5" s="2" customFormat="1" ht="15.75" customHeight="1" x14ac:dyDescent="0.25">
      <c r="A119" s="82"/>
      <c r="B119" s="82"/>
      <c r="C119" s="82"/>
      <c r="D119" s="83"/>
    </row>
    <row r="120" spans="1:5" s="4" customFormat="1" ht="15.75" x14ac:dyDescent="0.25">
      <c r="A120" s="235" t="s">
        <v>20</v>
      </c>
      <c r="B120" s="235"/>
      <c r="C120" s="235"/>
      <c r="D120" s="235"/>
    </row>
    <row r="121" spans="1:5" s="4" customFormat="1" ht="15.75" x14ac:dyDescent="0.25">
      <c r="A121" s="79"/>
      <c r="B121" s="57" t="s">
        <v>80</v>
      </c>
      <c r="C121" s="80"/>
      <c r="D121" s="67" t="s">
        <v>41</v>
      </c>
    </row>
    <row r="122" spans="1:5" s="4" customFormat="1" ht="15.75" x14ac:dyDescent="0.25">
      <c r="A122" s="58" t="s">
        <v>0</v>
      </c>
      <c r="B122" s="59" t="s">
        <v>81</v>
      </c>
      <c r="C122" s="60"/>
      <c r="D122" s="81">
        <f>D21</f>
        <v>0</v>
      </c>
    </row>
    <row r="123" spans="1:5" s="4" customFormat="1" ht="15.75" x14ac:dyDescent="0.25">
      <c r="A123" s="58" t="s">
        <v>1</v>
      </c>
      <c r="B123" s="59" t="s">
        <v>82</v>
      </c>
      <c r="C123" s="60">
        <f>C68</f>
        <v>0</v>
      </c>
      <c r="D123" s="81">
        <f>D68</f>
        <v>0</v>
      </c>
    </row>
    <row r="124" spans="1:5" s="4" customFormat="1" ht="15.75" x14ac:dyDescent="0.25">
      <c r="A124" s="58" t="s">
        <v>2</v>
      </c>
      <c r="B124" s="59" t="s">
        <v>83</v>
      </c>
      <c r="C124" s="60">
        <f>C77</f>
        <v>0</v>
      </c>
      <c r="D124" s="81">
        <f>D77</f>
        <v>0</v>
      </c>
    </row>
    <row r="125" spans="1:5" s="4" customFormat="1" ht="15.75" x14ac:dyDescent="0.25">
      <c r="A125" s="58" t="s">
        <v>3</v>
      </c>
      <c r="B125" s="59" t="s">
        <v>84</v>
      </c>
      <c r="C125" s="60">
        <f>C95</f>
        <v>0</v>
      </c>
      <c r="D125" s="81">
        <f>D92</f>
        <v>0</v>
      </c>
    </row>
    <row r="126" spans="1:5" s="4" customFormat="1" ht="15.75" x14ac:dyDescent="0.25">
      <c r="A126" s="58" t="s">
        <v>5</v>
      </c>
      <c r="B126" s="59" t="s">
        <v>85</v>
      </c>
      <c r="C126" s="60"/>
      <c r="D126" s="81">
        <f>D102</f>
        <v>0</v>
      </c>
    </row>
    <row r="127" spans="1:5" s="4" customFormat="1" ht="15.75" x14ac:dyDescent="0.25">
      <c r="A127" s="244" t="s">
        <v>86</v>
      </c>
      <c r="B127" s="245"/>
      <c r="C127" s="96">
        <f>SUM(C122:C126)</f>
        <v>0</v>
      </c>
      <c r="D127" s="104">
        <f>SUM(D122:D126)</f>
        <v>0</v>
      </c>
    </row>
    <row r="128" spans="1:5" s="4" customFormat="1" ht="15.75" x14ac:dyDescent="0.25">
      <c r="A128" s="58" t="s">
        <v>6</v>
      </c>
      <c r="B128" s="243" t="s">
        <v>69</v>
      </c>
      <c r="C128" s="243"/>
      <c r="D128" s="81">
        <f>D118</f>
        <v>0</v>
      </c>
    </row>
    <row r="129" spans="1:991" s="4" customFormat="1" ht="15.75" x14ac:dyDescent="0.25">
      <c r="A129" s="232" t="s">
        <v>87</v>
      </c>
      <c r="B129" s="232"/>
      <c r="C129" s="232"/>
      <c r="D129" s="104">
        <f>SUM(D127:D128)</f>
        <v>0</v>
      </c>
    </row>
    <row r="130" spans="1:991" s="2" customFormat="1" ht="12" x14ac:dyDescent="0.2">
      <c r="A130" s="43"/>
    </row>
    <row r="131" spans="1:991" s="4" customFormat="1" ht="12" x14ac:dyDescent="0.2">
      <c r="A131" s="43"/>
    </row>
    <row r="132" spans="1:991" s="4" customFormat="1" ht="12" x14ac:dyDescent="0.2">
      <c r="A132" s="43"/>
    </row>
    <row r="133" spans="1:991" s="4" customFormat="1" ht="12" x14ac:dyDescent="0.2">
      <c r="A133" s="43"/>
    </row>
    <row r="134" spans="1:991" s="4" customFormat="1" ht="12" x14ac:dyDescent="0.2">
      <c r="A134" s="43"/>
    </row>
    <row r="135" spans="1:991" s="5" customFormat="1" x14ac:dyDescent="0.25">
      <c r="A135" s="4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</row>
    <row r="136" spans="1:991" s="2" customFormat="1" ht="12" x14ac:dyDescent="0.2">
      <c r="A136" s="43"/>
    </row>
    <row r="137" spans="1:991" s="5" customFormat="1" ht="15" customHeight="1" x14ac:dyDescent="0.25">
      <c r="A137" s="4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</row>
    <row r="138" spans="1:991" s="5" customFormat="1" x14ac:dyDescent="0.25">
      <c r="A138" s="4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</row>
    <row r="139" spans="1:991" s="5" customFormat="1" ht="15" customHeight="1" x14ac:dyDescent="0.25">
      <c r="A139" s="4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</row>
    <row r="140" spans="1:991" s="4" customFormat="1" ht="15" customHeight="1" x14ac:dyDescent="0.2">
      <c r="A140" s="43"/>
    </row>
    <row r="141" spans="1:991" s="4" customFormat="1" ht="12" x14ac:dyDescent="0.2">
      <c r="A141" s="43"/>
    </row>
    <row r="142" spans="1:991" s="2" customFormat="1" ht="12" x14ac:dyDescent="0.2">
      <c r="A142" s="43"/>
    </row>
    <row r="143" spans="1:991" s="2" customFormat="1" x14ac:dyDescent="0.25">
      <c r="A143" s="44"/>
    </row>
    <row r="144" spans="1:991" s="2" customFormat="1" ht="15" customHeight="1" x14ac:dyDescent="0.25">
      <c r="A144" s="44"/>
    </row>
    <row r="145" spans="1:1" s="2" customFormat="1" ht="15" customHeight="1" x14ac:dyDescent="0.25">
      <c r="A145" s="44"/>
    </row>
    <row r="146" spans="1:1" s="2" customFormat="1" x14ac:dyDescent="0.25">
      <c r="A146" s="44"/>
    </row>
    <row r="147" spans="1:1" s="2" customFormat="1" ht="15" customHeight="1" x14ac:dyDescent="0.25">
      <c r="A147" s="44"/>
    </row>
    <row r="148" spans="1:1" s="2" customFormat="1" x14ac:dyDescent="0.25">
      <c r="A148" s="44"/>
    </row>
    <row r="149" spans="1:1" s="2" customFormat="1" ht="12" x14ac:dyDescent="0.2">
      <c r="A149" s="43"/>
    </row>
    <row r="150" spans="1:1" s="2" customFormat="1" ht="15" customHeight="1" x14ac:dyDescent="0.25">
      <c r="A150" s="44"/>
    </row>
    <row r="151" spans="1:1" s="2" customFormat="1" x14ac:dyDescent="0.25">
      <c r="A151" s="44"/>
    </row>
    <row r="152" spans="1:1" s="2" customFormat="1" ht="15" customHeight="1" x14ac:dyDescent="0.25">
      <c r="A152" s="44"/>
    </row>
    <row r="153" spans="1:1" s="2" customFormat="1" ht="15" customHeight="1" x14ac:dyDescent="0.25">
      <c r="A153" s="44"/>
    </row>
    <row r="154" spans="1:1" s="2" customFormat="1" x14ac:dyDescent="0.25">
      <c r="A154" s="44"/>
    </row>
    <row r="155" spans="1:1" s="2" customFormat="1" ht="15" customHeight="1" x14ac:dyDescent="0.25">
      <c r="A155" s="44"/>
    </row>
    <row r="156" spans="1:1" s="2" customFormat="1" x14ac:dyDescent="0.25">
      <c r="A156" s="44"/>
    </row>
    <row r="157" spans="1:1" s="2" customFormat="1" x14ac:dyDescent="0.25">
      <c r="A157" s="44"/>
    </row>
    <row r="158" spans="1:1" s="2" customFormat="1" x14ac:dyDescent="0.25">
      <c r="A158" s="44"/>
    </row>
    <row r="159" spans="1:1" s="2" customFormat="1" ht="12" x14ac:dyDescent="0.2">
      <c r="A159" s="43"/>
    </row>
    <row r="160" spans="1:1" s="2" customFormat="1" ht="15" customHeight="1" x14ac:dyDescent="0.25">
      <c r="A160" s="44"/>
    </row>
    <row r="161" spans="1:1" s="2" customFormat="1" x14ac:dyDescent="0.25">
      <c r="A161" s="44"/>
    </row>
    <row r="162" spans="1:1" s="2" customFormat="1" ht="15" customHeight="1" x14ac:dyDescent="0.25">
      <c r="A162" s="44"/>
    </row>
    <row r="163" spans="1:1" s="2" customFormat="1" ht="15" customHeight="1" x14ac:dyDescent="0.25">
      <c r="A163" s="44"/>
    </row>
    <row r="164" spans="1:1" s="2" customFormat="1" x14ac:dyDescent="0.25">
      <c r="A164" s="44"/>
    </row>
    <row r="165" spans="1:1" s="2" customFormat="1" x14ac:dyDescent="0.25">
      <c r="A165" s="44"/>
    </row>
    <row r="166" spans="1:1" s="2" customFormat="1" x14ac:dyDescent="0.25">
      <c r="A166" s="44"/>
    </row>
    <row r="167" spans="1:1" s="2" customFormat="1" x14ac:dyDescent="0.25">
      <c r="A167" s="44"/>
    </row>
    <row r="168" spans="1:1" s="5" customFormat="1" x14ac:dyDescent="0.25">
      <c r="A168" s="43"/>
    </row>
    <row r="169" spans="1:1" s="5" customFormat="1" x14ac:dyDescent="0.25">
      <c r="A169" s="43"/>
    </row>
    <row r="170" spans="1:1" s="5" customFormat="1" ht="15" customHeight="1" x14ac:dyDescent="0.25">
      <c r="A170" s="43"/>
    </row>
    <row r="171" spans="1:1" s="5" customFormat="1" x14ac:dyDescent="0.25">
      <c r="A171" s="43"/>
    </row>
    <row r="172" spans="1:1" s="5" customFormat="1" x14ac:dyDescent="0.25">
      <c r="A172" s="43"/>
    </row>
    <row r="173" spans="1:1" s="5" customFormat="1" ht="15" customHeight="1" x14ac:dyDescent="0.25">
      <c r="A173" s="43"/>
    </row>
    <row r="174" spans="1:1" s="5" customFormat="1" x14ac:dyDescent="0.25">
      <c r="A174" s="43"/>
    </row>
    <row r="175" spans="1:1" s="5" customFormat="1" x14ac:dyDescent="0.25">
      <c r="A175" s="43"/>
    </row>
    <row r="176" spans="1:1" s="5" customFormat="1" x14ac:dyDescent="0.25">
      <c r="A176" s="43"/>
    </row>
    <row r="177" spans="1:1" s="5" customFormat="1" x14ac:dyDescent="0.25">
      <c r="A177" s="43"/>
    </row>
    <row r="178" spans="1:1" s="5" customFormat="1" x14ac:dyDescent="0.25">
      <c r="A178" s="43"/>
    </row>
    <row r="179" spans="1:1" s="5" customFormat="1" x14ac:dyDescent="0.25">
      <c r="A179" s="43"/>
    </row>
    <row r="180" spans="1:1" s="5" customFormat="1" x14ac:dyDescent="0.25">
      <c r="A180" s="43"/>
    </row>
  </sheetData>
  <mergeCells count="39">
    <mergeCell ref="A21:C21"/>
    <mergeCell ref="A1:D1"/>
    <mergeCell ref="A11:D11"/>
    <mergeCell ref="A13:D13"/>
    <mergeCell ref="A16:D16"/>
    <mergeCell ref="A17:D17"/>
    <mergeCell ref="A12:D12"/>
    <mergeCell ref="A53:C53"/>
    <mergeCell ref="A22:D22"/>
    <mergeCell ref="A27:C27"/>
    <mergeCell ref="A29:D29"/>
    <mergeCell ref="A33:C33"/>
    <mergeCell ref="A35:D35"/>
    <mergeCell ref="A36:B36"/>
    <mergeCell ref="A39:B39"/>
    <mergeCell ref="A41:D41"/>
    <mergeCell ref="A42:C42"/>
    <mergeCell ref="A43:B43"/>
    <mergeCell ref="A52:B52"/>
    <mergeCell ref="A97:D97"/>
    <mergeCell ref="A61:C61"/>
    <mergeCell ref="A63:D63"/>
    <mergeCell ref="A68:B68"/>
    <mergeCell ref="A70:D70"/>
    <mergeCell ref="A77:B77"/>
    <mergeCell ref="A79:D79"/>
    <mergeCell ref="A80:C80"/>
    <mergeCell ref="A82:D82"/>
    <mergeCell ref="A83:D83"/>
    <mergeCell ref="A92:C92"/>
    <mergeCell ref="A95:B95"/>
    <mergeCell ref="B128:C128"/>
    <mergeCell ref="A129:C129"/>
    <mergeCell ref="A102:C102"/>
    <mergeCell ref="A104:D104"/>
    <mergeCell ref="A105:C105"/>
    <mergeCell ref="A118:C118"/>
    <mergeCell ref="A120:D120"/>
    <mergeCell ref="A127:B127"/>
  </mergeCells>
  <dataValidations disablePrompts="1" count="4">
    <dataValidation type="decimal" allowBlank="1" showInputMessage="1" showErrorMessage="1" promptTitle="ATENÇÃO" sqref="HU136 RQ136 ABM136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Q104:RQ105 ABM104:ABM105 ABM102 RQ102 HU102 HU104:HU105">
      <formula1>0</formula1>
      <formula2>10000</formula2>
    </dataValidation>
    <dataValidation allowBlank="1" showInputMessage="1" showErrorMessage="1" prompt="O VALOR A SER PREENCHIDO DEVERÁ SE REFERIR A UM PROFISSIONAL." sqref="HT100 RP100 ABL100">
      <formula1>0</formula1>
      <formula2>0</formula2>
    </dataValidation>
    <dataValidation allowBlank="1" showInputMessage="1" showErrorMessage="1" promptTitle="ATENÇÃO" sqref="HU101 RQ101 ABM101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D180"/>
  <sheetViews>
    <sheetView showGridLines="0" topLeftCell="A19" zoomScaleNormal="100" zoomScaleSheetLayoutView="100" workbookViewId="0">
      <selection activeCell="C44" sqref="C44"/>
    </sheetView>
  </sheetViews>
  <sheetFormatPr defaultRowHeight="15" x14ac:dyDescent="0.25"/>
  <cols>
    <col min="1" max="1" width="9.42578125" style="45" customWidth="1"/>
    <col min="2" max="2" width="70.140625" style="5" customWidth="1"/>
    <col min="3" max="3" width="15.42578125" style="5" customWidth="1"/>
    <col min="4" max="4" width="14.28515625" style="5" customWidth="1"/>
    <col min="5" max="992" width="9.140625" style="5"/>
    <col min="993" max="16384" width="9.140625" style="1"/>
  </cols>
  <sheetData>
    <row r="1" spans="1:992" ht="20.25" x14ac:dyDescent="0.25">
      <c r="A1" s="220" t="s">
        <v>21</v>
      </c>
      <c r="B1" s="221"/>
      <c r="C1" s="221"/>
      <c r="D1" s="22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</row>
    <row r="2" spans="1:992" ht="15.75" x14ac:dyDescent="0.25">
      <c r="A2" s="10" t="s">
        <v>24</v>
      </c>
      <c r="B2" s="17"/>
      <c r="C2" s="9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</row>
    <row r="3" spans="1:992" ht="15.75" x14ac:dyDescent="0.25">
      <c r="A3" s="10" t="s">
        <v>25</v>
      </c>
      <c r="B3" s="11"/>
      <c r="C3" s="9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</row>
    <row r="4" spans="1:992" ht="15.75" x14ac:dyDescent="0.25">
      <c r="A4" s="10" t="s">
        <v>23</v>
      </c>
      <c r="B4" s="11"/>
      <c r="C4" s="9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</row>
    <row r="5" spans="1:992" s="2" customFormat="1" ht="15.75" x14ac:dyDescent="0.25">
      <c r="A5" s="12" t="s">
        <v>22</v>
      </c>
      <c r="B5" s="13"/>
      <c r="C5" s="14"/>
      <c r="D5" s="24"/>
    </row>
    <row r="6" spans="1:992" s="2" customFormat="1" ht="15.75" x14ac:dyDescent="0.25">
      <c r="A6" s="12" t="s">
        <v>183</v>
      </c>
      <c r="B6" s="13"/>
      <c r="C6" s="14"/>
      <c r="D6" s="24"/>
    </row>
    <row r="7" spans="1:992" s="2" customFormat="1" ht="15.75" x14ac:dyDescent="0.25">
      <c r="A7" s="12" t="s">
        <v>101</v>
      </c>
      <c r="B7" s="13"/>
      <c r="C7" s="14"/>
      <c r="D7" s="24"/>
    </row>
    <row r="8" spans="1:992" s="2" customFormat="1" ht="15.75" x14ac:dyDescent="0.25">
      <c r="A8" s="12" t="s">
        <v>100</v>
      </c>
      <c r="B8" s="15"/>
      <c r="C8" s="14"/>
      <c r="D8" s="24"/>
    </row>
    <row r="9" spans="1:992" ht="15.75" x14ac:dyDescent="0.25">
      <c r="A9" s="12" t="s">
        <v>113</v>
      </c>
      <c r="B9" s="14"/>
      <c r="C9" s="9"/>
      <c r="D9" s="2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</row>
    <row r="10" spans="1:992" s="2" customFormat="1" ht="15.75" x14ac:dyDescent="0.25">
      <c r="A10" s="12" t="s">
        <v>182</v>
      </c>
      <c r="B10" s="15"/>
      <c r="C10" s="14"/>
      <c r="D10" s="24"/>
    </row>
    <row r="11" spans="1:992" s="4" customFormat="1" ht="15.75" customHeight="1" x14ac:dyDescent="0.25">
      <c r="A11" s="223" t="s">
        <v>189</v>
      </c>
      <c r="B11" s="224"/>
      <c r="C11" s="224"/>
      <c r="D11" s="225"/>
    </row>
    <row r="12" spans="1:992" s="2" customFormat="1" ht="15.75" x14ac:dyDescent="0.25">
      <c r="A12" s="246" t="s">
        <v>184</v>
      </c>
      <c r="B12" s="247"/>
      <c r="C12" s="247"/>
      <c r="D12" s="248"/>
    </row>
    <row r="13" spans="1:992" ht="18.75" x14ac:dyDescent="0.3">
      <c r="A13" s="226" t="s">
        <v>35</v>
      </c>
      <c r="B13" s="226"/>
      <c r="C13" s="226"/>
      <c r="D13" s="22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</row>
    <row r="14" spans="1:992" ht="31.5" x14ac:dyDescent="0.25">
      <c r="A14" s="50" t="s">
        <v>39</v>
      </c>
      <c r="B14" s="105" t="s">
        <v>36</v>
      </c>
      <c r="C14" s="105" t="s">
        <v>37</v>
      </c>
      <c r="D14" s="105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</row>
    <row r="15" spans="1:992" ht="31.5" x14ac:dyDescent="0.25">
      <c r="A15" s="52">
        <v>7</v>
      </c>
      <c r="B15" s="53" t="s">
        <v>244</v>
      </c>
      <c r="C15" s="54" t="s">
        <v>186</v>
      </c>
      <c r="D15" s="10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</row>
    <row r="16" spans="1:992" ht="26.25" customHeight="1" x14ac:dyDescent="0.25">
      <c r="A16" s="227" t="s">
        <v>4</v>
      </c>
      <c r="B16" s="227"/>
      <c r="C16" s="227"/>
      <c r="D16" s="22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</row>
    <row r="17" spans="1:991" ht="26.25" customHeight="1" x14ac:dyDescent="0.25">
      <c r="A17" s="228" t="s">
        <v>114</v>
      </c>
      <c r="B17" s="228"/>
      <c r="C17" s="228"/>
      <c r="D17" s="22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</row>
    <row r="18" spans="1:991" ht="15.75" customHeight="1" x14ac:dyDescent="0.25">
      <c r="A18" s="50" t="s">
        <v>42</v>
      </c>
      <c r="B18" s="55" t="s">
        <v>36</v>
      </c>
      <c r="C18" s="62" t="s">
        <v>79</v>
      </c>
      <c r="D18" s="50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</row>
    <row r="19" spans="1:991" ht="15.75" customHeight="1" x14ac:dyDescent="0.25">
      <c r="A19" s="56" t="s">
        <v>0</v>
      </c>
      <c r="B19" s="53" t="s">
        <v>143</v>
      </c>
      <c r="C19" s="54">
        <v>2</v>
      </c>
      <c r="D19" s="107">
        <f>(D15/220)*C19</f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</row>
    <row r="20" spans="1:991" ht="15.75" customHeight="1" x14ac:dyDescent="0.25">
      <c r="A20" s="56" t="s">
        <v>1</v>
      </c>
      <c r="B20" s="53" t="s">
        <v>181</v>
      </c>
      <c r="C20" s="54"/>
      <c r="D20" s="107">
        <f>(D19/25)*5</f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</row>
    <row r="21" spans="1:991" s="2" customFormat="1" ht="15.75" customHeight="1" x14ac:dyDescent="0.25">
      <c r="A21" s="219" t="s">
        <v>124</v>
      </c>
      <c r="B21" s="219"/>
      <c r="C21" s="219"/>
      <c r="D21" s="108">
        <f>ROUND(SUM(D19:D20),2)</f>
        <v>0</v>
      </c>
    </row>
    <row r="22" spans="1:991" s="5" customFormat="1" ht="26.25" customHeight="1" x14ac:dyDescent="0.25">
      <c r="A22" s="228" t="s">
        <v>117</v>
      </c>
      <c r="B22" s="228"/>
      <c r="C22" s="228"/>
      <c r="D22" s="22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</row>
    <row r="23" spans="1:991" s="5" customFormat="1" ht="15.75" customHeight="1" x14ac:dyDescent="0.25">
      <c r="A23" s="50" t="s">
        <v>42</v>
      </c>
      <c r="B23" s="55" t="s">
        <v>36</v>
      </c>
      <c r="C23" s="62" t="s">
        <v>79</v>
      </c>
      <c r="D23" s="50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</row>
    <row r="24" spans="1:991" s="5" customFormat="1" ht="15.75" customHeight="1" x14ac:dyDescent="0.25">
      <c r="A24" s="56" t="s">
        <v>0</v>
      </c>
      <c r="B24" s="53" t="s">
        <v>116</v>
      </c>
      <c r="C24" s="56"/>
      <c r="D24" s="107"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</row>
    <row r="25" spans="1:991" s="5" customFormat="1" ht="15.75" customHeight="1" x14ac:dyDescent="0.25">
      <c r="A25" s="56" t="s">
        <v>1</v>
      </c>
      <c r="B25" s="53" t="s">
        <v>112</v>
      </c>
      <c r="C25" s="54">
        <v>0</v>
      </c>
      <c r="D25" s="107">
        <f>ROUND((C25*D21),2)</f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</row>
    <row r="26" spans="1:991" s="2" customFormat="1" ht="15.75" customHeight="1" x14ac:dyDescent="0.25">
      <c r="A26" s="84" t="s">
        <v>2</v>
      </c>
      <c r="B26" s="85" t="s">
        <v>10</v>
      </c>
      <c r="C26" s="84"/>
      <c r="D26" s="109"/>
    </row>
    <row r="27" spans="1:991" s="2" customFormat="1" ht="15.75" customHeight="1" x14ac:dyDescent="0.25">
      <c r="A27" s="230" t="s">
        <v>125</v>
      </c>
      <c r="B27" s="230"/>
      <c r="C27" s="230"/>
      <c r="D27" s="110">
        <f>ROUND(SUM(D24:D26),2)</f>
        <v>0</v>
      </c>
    </row>
    <row r="28" spans="1:991" s="2" customFormat="1" ht="15.75" customHeight="1" x14ac:dyDescent="0.25">
      <c r="A28" s="82"/>
      <c r="B28" s="82"/>
      <c r="C28" s="82"/>
      <c r="D28" s="83"/>
    </row>
    <row r="29" spans="1:991" s="5" customFormat="1" ht="15.75" x14ac:dyDescent="0.25">
      <c r="A29" s="231" t="s">
        <v>118</v>
      </c>
      <c r="B29" s="231"/>
      <c r="C29" s="231"/>
      <c r="D29" s="23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</row>
    <row r="30" spans="1:991" s="5" customFormat="1" ht="15.75" x14ac:dyDescent="0.25">
      <c r="A30" s="88" t="s">
        <v>42</v>
      </c>
      <c r="B30" s="88" t="s">
        <v>88</v>
      </c>
      <c r="C30" s="88"/>
      <c r="D30" s="90" t="s">
        <v>41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</row>
    <row r="31" spans="1:991" s="5" customFormat="1" ht="15.75" x14ac:dyDescent="0.25">
      <c r="A31" s="86" t="s">
        <v>119</v>
      </c>
      <c r="B31" s="87" t="s">
        <v>120</v>
      </c>
      <c r="C31" s="87"/>
      <c r="D31" s="111">
        <f>D21</f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</row>
    <row r="32" spans="1:991" s="5" customFormat="1" ht="15.75" x14ac:dyDescent="0.25">
      <c r="A32" s="58" t="s">
        <v>121</v>
      </c>
      <c r="B32" s="59" t="s">
        <v>122</v>
      </c>
      <c r="C32" s="59"/>
      <c r="D32" s="81">
        <f>D27</f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</row>
    <row r="33" spans="1:991" s="5" customFormat="1" ht="15.75" x14ac:dyDescent="0.25">
      <c r="A33" s="219" t="s">
        <v>70</v>
      </c>
      <c r="B33" s="219"/>
      <c r="C33" s="219"/>
      <c r="D33" s="108">
        <f>SUM(D31:D32)</f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</row>
    <row r="34" spans="1:991" s="2" customFormat="1" ht="15.75" customHeight="1" x14ac:dyDescent="0.25">
      <c r="A34" s="82"/>
      <c r="B34" s="82"/>
      <c r="C34" s="82"/>
      <c r="D34" s="83"/>
    </row>
    <row r="35" spans="1:991" s="2" customFormat="1" ht="25.5" customHeight="1" x14ac:dyDescent="0.2">
      <c r="A35" s="227" t="s">
        <v>123</v>
      </c>
      <c r="B35" s="227"/>
      <c r="C35" s="227"/>
      <c r="D35" s="227"/>
    </row>
    <row r="36" spans="1:991" s="2" customFormat="1" ht="31.5" customHeight="1" x14ac:dyDescent="0.2">
      <c r="A36" s="228" t="s">
        <v>45</v>
      </c>
      <c r="B36" s="228"/>
      <c r="C36" s="62" t="s">
        <v>79</v>
      </c>
      <c r="D36" s="62" t="s">
        <v>41</v>
      </c>
    </row>
    <row r="37" spans="1:991" s="2" customFormat="1" ht="15.75" customHeight="1" x14ac:dyDescent="0.25">
      <c r="A37" s="58" t="s">
        <v>0</v>
      </c>
      <c r="B37" s="59" t="s">
        <v>46</v>
      </c>
      <c r="C37" s="60">
        <v>0</v>
      </c>
      <c r="D37" s="81">
        <f>ROUND(($D$21*C37),2)</f>
        <v>0</v>
      </c>
    </row>
    <row r="38" spans="1:991" s="2" customFormat="1" ht="15.75" customHeight="1" x14ac:dyDescent="0.25">
      <c r="A38" s="58" t="s">
        <v>1</v>
      </c>
      <c r="B38" s="59" t="s">
        <v>48</v>
      </c>
      <c r="C38" s="60">
        <v>0</v>
      </c>
      <c r="D38" s="81">
        <f>ROUND(($D$21*C38),2)</f>
        <v>0</v>
      </c>
    </row>
    <row r="39" spans="1:991" s="2" customFormat="1" ht="15.75" customHeight="1" x14ac:dyDescent="0.25">
      <c r="A39" s="232" t="s">
        <v>50</v>
      </c>
      <c r="B39" s="232"/>
      <c r="C39" s="61">
        <f>SUM(C37:C38)</f>
        <v>0</v>
      </c>
      <c r="D39" s="104">
        <f>ROUND(SUM(D37:D38),2)</f>
        <v>0</v>
      </c>
    </row>
    <row r="40" spans="1:991" s="2" customFormat="1" ht="15.75" customHeight="1" x14ac:dyDescent="0.25">
      <c r="A40" s="82"/>
      <c r="B40" s="82"/>
      <c r="C40" s="82"/>
      <c r="D40" s="83"/>
    </row>
    <row r="41" spans="1:991" s="2" customFormat="1" ht="25.5" customHeight="1" x14ac:dyDescent="0.2">
      <c r="A41" s="233" t="s">
        <v>89</v>
      </c>
      <c r="B41" s="233"/>
      <c r="C41" s="233"/>
      <c r="D41" s="233"/>
    </row>
    <row r="42" spans="1:991" s="2" customFormat="1" ht="25.5" customHeight="1" x14ac:dyDescent="0.2">
      <c r="A42" s="234" t="s">
        <v>128</v>
      </c>
      <c r="B42" s="234"/>
      <c r="C42" s="234"/>
      <c r="D42" s="112">
        <f>D21+D39</f>
        <v>0</v>
      </c>
    </row>
    <row r="43" spans="1:991" s="2" customFormat="1" ht="31.5" customHeight="1" x14ac:dyDescent="0.2">
      <c r="A43" s="228" t="s">
        <v>49</v>
      </c>
      <c r="B43" s="228"/>
      <c r="C43" s="62" t="s">
        <v>79</v>
      </c>
      <c r="D43" s="62" t="s">
        <v>41</v>
      </c>
    </row>
    <row r="44" spans="1:991" s="2" customFormat="1" ht="15.75" customHeight="1" x14ac:dyDescent="0.25">
      <c r="A44" s="58" t="s">
        <v>0</v>
      </c>
      <c r="B44" s="59" t="s">
        <v>132</v>
      </c>
      <c r="C44" s="60"/>
      <c r="D44" s="81">
        <f t="shared" ref="D44:D51" si="0">ROUND(($D$42*C44),2)</f>
        <v>0</v>
      </c>
    </row>
    <row r="45" spans="1:991" s="2" customFormat="1" ht="15.75" customHeight="1" x14ac:dyDescent="0.25">
      <c r="A45" s="58" t="s">
        <v>1</v>
      </c>
      <c r="B45" s="59" t="s">
        <v>133</v>
      </c>
      <c r="C45" s="60"/>
      <c r="D45" s="81">
        <f t="shared" si="0"/>
        <v>0</v>
      </c>
    </row>
    <row r="46" spans="1:991" s="2" customFormat="1" ht="15.75" customHeight="1" x14ac:dyDescent="0.25">
      <c r="A46" s="58" t="s">
        <v>0</v>
      </c>
      <c r="B46" s="59" t="s">
        <v>134</v>
      </c>
      <c r="C46" s="60"/>
      <c r="D46" s="81">
        <f t="shared" si="0"/>
        <v>0</v>
      </c>
    </row>
    <row r="47" spans="1:991" s="2" customFormat="1" ht="15.75" customHeight="1" x14ac:dyDescent="0.25">
      <c r="A47" s="58" t="s">
        <v>1</v>
      </c>
      <c r="B47" s="59" t="s">
        <v>14</v>
      </c>
      <c r="C47" s="60"/>
      <c r="D47" s="81">
        <f t="shared" si="0"/>
        <v>0</v>
      </c>
    </row>
    <row r="48" spans="1:991" s="2" customFormat="1" ht="15.75" customHeight="1" x14ac:dyDescent="0.25">
      <c r="A48" s="58" t="s">
        <v>0</v>
      </c>
      <c r="B48" s="59" t="s">
        <v>15</v>
      </c>
      <c r="C48" s="60"/>
      <c r="D48" s="81">
        <f t="shared" si="0"/>
        <v>0</v>
      </c>
    </row>
    <row r="49" spans="1:991" s="2" customFormat="1" ht="15.75" customHeight="1" x14ac:dyDescent="0.25">
      <c r="A49" s="58" t="s">
        <v>1</v>
      </c>
      <c r="B49" s="59" t="s">
        <v>16</v>
      </c>
      <c r="C49" s="60"/>
      <c r="D49" s="81">
        <f t="shared" si="0"/>
        <v>0</v>
      </c>
    </row>
    <row r="50" spans="1:991" s="2" customFormat="1" ht="31.5" customHeight="1" x14ac:dyDescent="0.25">
      <c r="A50" s="64" t="s">
        <v>0</v>
      </c>
      <c r="B50" s="65" t="s">
        <v>44</v>
      </c>
      <c r="C50" s="66"/>
      <c r="D50" s="113">
        <f t="shared" si="0"/>
        <v>0</v>
      </c>
    </row>
    <row r="51" spans="1:991" s="2" customFormat="1" ht="15.75" customHeight="1" x14ac:dyDescent="0.25">
      <c r="A51" s="58" t="s">
        <v>1</v>
      </c>
      <c r="B51" s="59" t="s">
        <v>17</v>
      </c>
      <c r="C51" s="60"/>
      <c r="D51" s="81">
        <f t="shared" si="0"/>
        <v>0</v>
      </c>
    </row>
    <row r="52" spans="1:991" s="2" customFormat="1" ht="15.75" customHeight="1" x14ac:dyDescent="0.25">
      <c r="A52" s="232" t="s">
        <v>51</v>
      </c>
      <c r="B52" s="232"/>
      <c r="C52" s="61">
        <f>SUM(C44:C51)</f>
        <v>0</v>
      </c>
      <c r="D52" s="104">
        <f>SUM(D44:D51)</f>
        <v>0</v>
      </c>
    </row>
    <row r="53" spans="1:991" s="2" customFormat="1" ht="15.75" customHeight="1" x14ac:dyDescent="0.25">
      <c r="A53" s="229" t="s">
        <v>52</v>
      </c>
      <c r="B53" s="229"/>
      <c r="C53" s="229"/>
      <c r="D53" s="67" t="s">
        <v>41</v>
      </c>
    </row>
    <row r="54" spans="1:991" s="2" customFormat="1" ht="15.75" x14ac:dyDescent="0.25">
      <c r="A54" s="58" t="s">
        <v>0</v>
      </c>
      <c r="B54" s="59" t="s">
        <v>129</v>
      </c>
      <c r="C54" s="59"/>
      <c r="D54" s="81"/>
    </row>
    <row r="55" spans="1:991" s="2" customFormat="1" ht="15.75" x14ac:dyDescent="0.25">
      <c r="A55" s="58" t="s">
        <v>1</v>
      </c>
      <c r="B55" s="59" t="s">
        <v>11</v>
      </c>
      <c r="C55" s="59"/>
      <c r="D55" s="81"/>
    </row>
    <row r="56" spans="1:991" s="2" customFormat="1" ht="15.75" x14ac:dyDescent="0.25">
      <c r="A56" s="58" t="s">
        <v>2</v>
      </c>
      <c r="B56" s="59" t="s">
        <v>12</v>
      </c>
      <c r="C56" s="59"/>
      <c r="D56" s="81"/>
    </row>
    <row r="57" spans="1:991" s="2" customFormat="1" ht="15.75" x14ac:dyDescent="0.25">
      <c r="A57" s="58" t="s">
        <v>3</v>
      </c>
      <c r="B57" s="59" t="s">
        <v>130</v>
      </c>
      <c r="C57" s="59"/>
      <c r="D57" s="81"/>
    </row>
    <row r="58" spans="1:991" s="2" customFormat="1" ht="15.75" x14ac:dyDescent="0.25">
      <c r="A58" s="58" t="s">
        <v>5</v>
      </c>
      <c r="B58" s="59" t="s">
        <v>131</v>
      </c>
      <c r="C58" s="59"/>
      <c r="D58" s="81"/>
    </row>
    <row r="59" spans="1:991" s="2" customFormat="1" ht="15.75" x14ac:dyDescent="0.25">
      <c r="A59" s="68" t="s">
        <v>6</v>
      </c>
      <c r="B59" s="69" t="s">
        <v>43</v>
      </c>
      <c r="C59" s="59"/>
      <c r="D59" s="81"/>
    </row>
    <row r="60" spans="1:991" s="5" customFormat="1" ht="15.75" x14ac:dyDescent="0.25">
      <c r="A60" s="68" t="s">
        <v>7</v>
      </c>
      <c r="B60" s="69" t="s">
        <v>10</v>
      </c>
      <c r="C60" s="69"/>
      <c r="D60" s="10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</row>
    <row r="61" spans="1:991" s="5" customFormat="1" ht="15.75" x14ac:dyDescent="0.25">
      <c r="A61" s="219" t="s">
        <v>53</v>
      </c>
      <c r="B61" s="219"/>
      <c r="C61" s="219"/>
      <c r="D61" s="108">
        <f>SUM(D54:D60)</f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</row>
    <row r="62" spans="1:991" s="2" customFormat="1" ht="15.75" customHeight="1" x14ac:dyDescent="0.25">
      <c r="A62" s="82"/>
      <c r="B62" s="82"/>
      <c r="C62" s="82"/>
      <c r="D62" s="83"/>
    </row>
    <row r="63" spans="1:991" s="5" customFormat="1" ht="15.75" x14ac:dyDescent="0.25">
      <c r="A63" s="235" t="s">
        <v>54</v>
      </c>
      <c r="B63" s="235"/>
      <c r="C63" s="235"/>
      <c r="D63" s="235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</row>
    <row r="64" spans="1:991" s="5" customFormat="1" ht="15.75" x14ac:dyDescent="0.25">
      <c r="A64" s="57" t="s">
        <v>42</v>
      </c>
      <c r="B64" s="57" t="s">
        <v>88</v>
      </c>
      <c r="C64" s="57"/>
      <c r="D64" s="57" t="s">
        <v>41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</row>
    <row r="65" spans="1:991" s="5" customFormat="1" ht="15.75" x14ac:dyDescent="0.25">
      <c r="A65" s="58" t="s">
        <v>55</v>
      </c>
      <c r="B65" s="59" t="s">
        <v>90</v>
      </c>
      <c r="C65" s="60">
        <f>C39</f>
        <v>0</v>
      </c>
      <c r="D65" s="81">
        <f>D39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</row>
    <row r="66" spans="1:991" s="5" customFormat="1" ht="15.75" x14ac:dyDescent="0.25">
      <c r="A66" s="58" t="s">
        <v>56</v>
      </c>
      <c r="B66" s="59" t="s">
        <v>58</v>
      </c>
      <c r="C66" s="60">
        <f>C52</f>
        <v>0</v>
      </c>
      <c r="D66" s="81">
        <f>D52</f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</row>
    <row r="67" spans="1:991" s="5" customFormat="1" ht="15.75" x14ac:dyDescent="0.25">
      <c r="A67" s="58" t="s">
        <v>57</v>
      </c>
      <c r="B67" s="59" t="s">
        <v>59</v>
      </c>
      <c r="C67" s="59"/>
      <c r="D67" s="81">
        <f>D61</f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</row>
    <row r="68" spans="1:991" s="5" customFormat="1" ht="15.75" x14ac:dyDescent="0.25">
      <c r="A68" s="236" t="s">
        <v>71</v>
      </c>
      <c r="B68" s="237"/>
      <c r="C68" s="95">
        <f>SUM(C65:C67)</f>
        <v>0</v>
      </c>
      <c r="D68" s="108">
        <f>SUM(D65:D67)</f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</row>
    <row r="69" spans="1:991" s="2" customFormat="1" ht="15.75" customHeight="1" x14ac:dyDescent="0.25">
      <c r="A69" s="82"/>
      <c r="B69" s="82"/>
      <c r="C69" s="82"/>
      <c r="D69" s="83"/>
    </row>
    <row r="70" spans="1:991" s="5" customFormat="1" ht="25.5" customHeight="1" x14ac:dyDescent="0.25">
      <c r="A70" s="227" t="s">
        <v>60</v>
      </c>
      <c r="B70" s="227"/>
      <c r="C70" s="227"/>
      <c r="D70" s="22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</row>
    <row r="71" spans="1:991" s="5" customFormat="1" ht="15.75" x14ac:dyDescent="0.25">
      <c r="A71" s="68" t="s">
        <v>0</v>
      </c>
      <c r="B71" s="89" t="s">
        <v>61</v>
      </c>
      <c r="C71" s="93">
        <v>0</v>
      </c>
      <c r="D71" s="114">
        <f>C71*D33</f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</row>
    <row r="72" spans="1:991" s="5" customFormat="1" ht="15.75" x14ac:dyDescent="0.25">
      <c r="A72" s="68" t="s">
        <v>1</v>
      </c>
      <c r="B72" s="70" t="s">
        <v>62</v>
      </c>
      <c r="C72" s="91">
        <v>0</v>
      </c>
      <c r="D72" s="115">
        <f>ROUND((D71*C72),2)</f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</row>
    <row r="73" spans="1:991" s="5" customFormat="1" ht="15.75" x14ac:dyDescent="0.25">
      <c r="A73" s="68" t="s">
        <v>2</v>
      </c>
      <c r="B73" s="70" t="s">
        <v>63</v>
      </c>
      <c r="C73" s="92">
        <v>0</v>
      </c>
      <c r="D73" s="115">
        <f>ROUND((D21*C73),2)</f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</row>
    <row r="74" spans="1:991" s="5" customFormat="1" ht="15.75" x14ac:dyDescent="0.25">
      <c r="A74" s="68" t="s">
        <v>3</v>
      </c>
      <c r="B74" s="89" t="s">
        <v>64</v>
      </c>
      <c r="C74" s="94">
        <v>0</v>
      </c>
      <c r="D74" s="114">
        <f>ROUND(((D21+D68)/12+0.5*D45)*C74,2)</f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</row>
    <row r="75" spans="1:991" s="5" customFormat="1" ht="15.75" x14ac:dyDescent="0.25">
      <c r="A75" s="68" t="s">
        <v>5</v>
      </c>
      <c r="B75" s="70" t="s">
        <v>65</v>
      </c>
      <c r="C75" s="91">
        <v>0</v>
      </c>
      <c r="D75" s="115">
        <f>ROUND((D74*C75),2)</f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</row>
    <row r="76" spans="1:991" s="5" customFormat="1" ht="15.75" x14ac:dyDescent="0.25">
      <c r="A76" s="68" t="s">
        <v>6</v>
      </c>
      <c r="B76" s="70" t="s">
        <v>66</v>
      </c>
      <c r="C76" s="92">
        <v>0</v>
      </c>
      <c r="D76" s="115">
        <f>ROUND(($D$21*C76),2)</f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</row>
    <row r="77" spans="1:991" s="5" customFormat="1" ht="15.75" x14ac:dyDescent="0.25">
      <c r="A77" s="236" t="s">
        <v>72</v>
      </c>
      <c r="B77" s="237"/>
      <c r="C77" s="95">
        <f>SUM(C71:C76)</f>
        <v>0</v>
      </c>
      <c r="D77" s="108">
        <f>ROUND(SUM(D71:D76),2)</f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</row>
    <row r="78" spans="1:991" s="2" customFormat="1" ht="15.75" customHeight="1" x14ac:dyDescent="0.25">
      <c r="A78" s="82"/>
      <c r="B78" s="82"/>
      <c r="C78" s="82"/>
      <c r="D78" s="83"/>
    </row>
    <row r="79" spans="1:991" s="5" customFormat="1" ht="25.5" customHeight="1" x14ac:dyDescent="0.25">
      <c r="A79" s="233" t="s">
        <v>96</v>
      </c>
      <c r="B79" s="233"/>
      <c r="C79" s="233"/>
      <c r="D79" s="23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</row>
    <row r="80" spans="1:991" s="5" customFormat="1" ht="25.5" customHeight="1" x14ac:dyDescent="0.25">
      <c r="A80" s="234" t="s">
        <v>141</v>
      </c>
      <c r="B80" s="234"/>
      <c r="C80" s="234"/>
      <c r="D80" s="112">
        <f>D21+D68+D77</f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</row>
    <row r="81" spans="1:991" s="2" customFormat="1" ht="15.75" customHeight="1" x14ac:dyDescent="0.25">
      <c r="A81" s="82"/>
      <c r="B81" s="82"/>
      <c r="C81" s="82"/>
      <c r="D81" s="83"/>
    </row>
    <row r="82" spans="1:991" s="5" customFormat="1" ht="25.5" customHeight="1" x14ac:dyDescent="0.25">
      <c r="A82" s="227" t="s">
        <v>126</v>
      </c>
      <c r="B82" s="227"/>
      <c r="C82" s="227"/>
      <c r="D82" s="227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</row>
    <row r="83" spans="1:991" s="5" customFormat="1" ht="15.75" x14ac:dyDescent="0.25">
      <c r="A83" s="238" t="s">
        <v>127</v>
      </c>
      <c r="B83" s="239"/>
      <c r="C83" s="239"/>
      <c r="D83" s="240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</row>
    <row r="84" spans="1:991" s="5" customFormat="1" ht="15.75" x14ac:dyDescent="0.25">
      <c r="A84" s="67" t="s">
        <v>42</v>
      </c>
      <c r="B84" s="57" t="s">
        <v>36</v>
      </c>
      <c r="C84" s="62" t="s">
        <v>79</v>
      </c>
      <c r="D84" s="67" t="s">
        <v>41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</row>
    <row r="85" spans="1:991" s="5" customFormat="1" ht="15.75" x14ac:dyDescent="0.25">
      <c r="A85" s="58" t="s">
        <v>0</v>
      </c>
      <c r="B85" s="59" t="s">
        <v>47</v>
      </c>
      <c r="C85" s="60">
        <v>0</v>
      </c>
      <c r="D85" s="81">
        <f>ROUND(C85*$D$31,2)</f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</row>
    <row r="86" spans="1:991" s="5" customFormat="1" ht="15.75" x14ac:dyDescent="0.25">
      <c r="A86" s="58" t="s">
        <v>1</v>
      </c>
      <c r="B86" s="59" t="s">
        <v>136</v>
      </c>
      <c r="C86" s="60">
        <v>0</v>
      </c>
      <c r="D86" s="81">
        <f t="shared" ref="D86:D91" si="1">ROUND(C86*$D$31,2)</f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</row>
    <row r="87" spans="1:991" s="5" customFormat="1" ht="15.75" x14ac:dyDescent="0.25">
      <c r="A87" s="58" t="s">
        <v>2</v>
      </c>
      <c r="B87" s="59" t="s">
        <v>135</v>
      </c>
      <c r="C87" s="60">
        <v>0</v>
      </c>
      <c r="D87" s="81">
        <f t="shared" si="1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</row>
    <row r="88" spans="1:991" s="5" customFormat="1" ht="15.75" x14ac:dyDescent="0.25">
      <c r="A88" s="58" t="s">
        <v>3</v>
      </c>
      <c r="B88" s="59" t="s">
        <v>67</v>
      </c>
      <c r="C88" s="60">
        <v>0</v>
      </c>
      <c r="D88" s="81">
        <f t="shared" si="1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</row>
    <row r="89" spans="1:991" s="5" customFormat="1" ht="15.75" x14ac:dyDescent="0.25">
      <c r="A89" s="58" t="s">
        <v>5</v>
      </c>
      <c r="B89" s="59" t="s">
        <v>109</v>
      </c>
      <c r="C89" s="60">
        <v>0</v>
      </c>
      <c r="D89" s="81">
        <f t="shared" si="1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</row>
    <row r="90" spans="1:991" s="5" customFormat="1" ht="15.75" x14ac:dyDescent="0.25">
      <c r="A90" s="58" t="s">
        <v>6</v>
      </c>
      <c r="B90" s="59" t="s">
        <v>137</v>
      </c>
      <c r="C90" s="60">
        <v>0</v>
      </c>
      <c r="D90" s="81">
        <f t="shared" si="1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</row>
    <row r="91" spans="1:991" s="5" customFormat="1" ht="15.75" x14ac:dyDescent="0.25">
      <c r="A91" s="58" t="s">
        <v>7</v>
      </c>
      <c r="B91" s="59" t="s">
        <v>10</v>
      </c>
      <c r="C91" s="59"/>
      <c r="D91" s="81">
        <f t="shared" si="1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</row>
    <row r="92" spans="1:991" s="5" customFormat="1" ht="15.75" x14ac:dyDescent="0.25">
      <c r="A92" s="232" t="s">
        <v>138</v>
      </c>
      <c r="B92" s="232"/>
      <c r="C92" s="232"/>
      <c r="D92" s="104">
        <f>SUM(D85:D91)</f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</row>
    <row r="93" spans="1:991" s="2" customFormat="1" ht="15.75" x14ac:dyDescent="0.25">
      <c r="A93" s="58" t="s">
        <v>8</v>
      </c>
      <c r="B93" s="59" t="s">
        <v>139</v>
      </c>
      <c r="C93" s="60"/>
      <c r="D93" s="81">
        <f>ROUND(C93*D92,2)</f>
        <v>0</v>
      </c>
    </row>
    <row r="94" spans="1:991" s="2" customFormat="1" ht="15.75" x14ac:dyDescent="0.25">
      <c r="A94" s="97" t="s">
        <v>9</v>
      </c>
      <c r="B94" s="98" t="s">
        <v>140</v>
      </c>
      <c r="C94" s="60"/>
      <c r="D94" s="81">
        <f>ROUND(C94*D92,2)</f>
        <v>0</v>
      </c>
    </row>
    <row r="95" spans="1:991" s="5" customFormat="1" ht="15.75" x14ac:dyDescent="0.25">
      <c r="A95" s="241" t="s">
        <v>73</v>
      </c>
      <c r="B95" s="242"/>
      <c r="C95" s="61">
        <f>SUM(C85:C91,C93)</f>
        <v>0</v>
      </c>
      <c r="D95" s="104">
        <f>D93+D94</f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</row>
    <row r="96" spans="1:991" s="2" customFormat="1" ht="15.75" customHeight="1" x14ac:dyDescent="0.25">
      <c r="A96" s="82"/>
      <c r="B96" s="82"/>
      <c r="C96" s="82"/>
      <c r="D96" s="83"/>
    </row>
    <row r="97" spans="1:991" s="5" customFormat="1" ht="25.5" customHeight="1" x14ac:dyDescent="0.25">
      <c r="A97" s="227" t="s">
        <v>68</v>
      </c>
      <c r="B97" s="227"/>
      <c r="C97" s="227"/>
      <c r="D97" s="22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</row>
    <row r="98" spans="1:991" s="5" customFormat="1" ht="15.75" x14ac:dyDescent="0.25">
      <c r="A98" s="62" t="s">
        <v>42</v>
      </c>
      <c r="B98" s="73" t="s">
        <v>36</v>
      </c>
      <c r="C98" s="62"/>
      <c r="D98" s="62" t="s">
        <v>41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</row>
    <row r="99" spans="1:991" s="5" customFormat="1" ht="15.75" x14ac:dyDescent="0.25">
      <c r="A99" s="58" t="s">
        <v>0</v>
      </c>
      <c r="B99" s="59" t="s">
        <v>13</v>
      </c>
      <c r="C99" s="60"/>
      <c r="D99" s="115">
        <v>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</row>
    <row r="100" spans="1:991" s="5" customFormat="1" ht="15.75" x14ac:dyDescent="0.25">
      <c r="A100" s="58" t="s">
        <v>1</v>
      </c>
      <c r="B100" s="59" t="s">
        <v>108</v>
      </c>
      <c r="C100" s="60"/>
      <c r="D100" s="115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</row>
    <row r="101" spans="1:991" s="5" customFormat="1" ht="15.75" x14ac:dyDescent="0.25">
      <c r="A101" s="58" t="s">
        <v>2</v>
      </c>
      <c r="B101" s="59" t="s">
        <v>10</v>
      </c>
      <c r="C101" s="60"/>
      <c r="D101" s="115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</row>
    <row r="102" spans="1:991" s="5" customFormat="1" ht="15.75" x14ac:dyDescent="0.25">
      <c r="A102" s="232" t="s">
        <v>74</v>
      </c>
      <c r="B102" s="232"/>
      <c r="C102" s="232"/>
      <c r="D102" s="116">
        <f>SUM(D99:D101)</f>
        <v>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</row>
    <row r="103" spans="1:991" s="2" customFormat="1" ht="15.75" customHeight="1" x14ac:dyDescent="0.25">
      <c r="A103" s="82"/>
      <c r="B103" s="82"/>
      <c r="C103" s="82"/>
      <c r="D103" s="83"/>
    </row>
    <row r="104" spans="1:991" s="5" customFormat="1" ht="25.5" customHeight="1" x14ac:dyDescent="0.25">
      <c r="A104" s="233" t="s">
        <v>97</v>
      </c>
      <c r="B104" s="233"/>
      <c r="C104" s="233"/>
      <c r="D104" s="23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</row>
    <row r="105" spans="1:991" s="5" customFormat="1" ht="25.5" customHeight="1" x14ac:dyDescent="0.25">
      <c r="A105" s="234" t="s">
        <v>98</v>
      </c>
      <c r="B105" s="234"/>
      <c r="C105" s="234"/>
      <c r="D105" s="112">
        <f>SUM(D80+D92+D102)</f>
        <v>0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</row>
    <row r="106" spans="1:991" s="4" customFormat="1" ht="25.5" customHeight="1" x14ac:dyDescent="0.2">
      <c r="A106" s="62"/>
      <c r="B106" s="74" t="s">
        <v>69</v>
      </c>
      <c r="C106" s="62" t="s">
        <v>79</v>
      </c>
      <c r="D106" s="62" t="s">
        <v>41</v>
      </c>
    </row>
    <row r="107" spans="1:991" s="4" customFormat="1" ht="15.75" x14ac:dyDescent="0.25">
      <c r="A107" s="58" t="s">
        <v>0</v>
      </c>
      <c r="B107" s="59" t="s">
        <v>18</v>
      </c>
      <c r="C107" s="60"/>
      <c r="D107" s="81">
        <f>ROUND(($D$105*C107),2)</f>
        <v>0</v>
      </c>
    </row>
    <row r="108" spans="1:991" s="4" customFormat="1" ht="15.75" x14ac:dyDescent="0.25">
      <c r="A108" s="58" t="s">
        <v>1</v>
      </c>
      <c r="B108" s="59" t="s">
        <v>19</v>
      </c>
      <c r="C108" s="60"/>
      <c r="D108" s="81">
        <f>ROUND(($D$105*C108),2)</f>
        <v>0</v>
      </c>
    </row>
    <row r="109" spans="1:991" s="4" customFormat="1" ht="15.75" x14ac:dyDescent="0.25">
      <c r="A109" s="58"/>
      <c r="B109" s="59" t="s">
        <v>99</v>
      </c>
      <c r="C109" s="60"/>
      <c r="D109" s="81">
        <f>D105+D107+D108</f>
        <v>0</v>
      </c>
    </row>
    <row r="110" spans="1:991" s="4" customFormat="1" ht="15.75" x14ac:dyDescent="0.25">
      <c r="A110" s="58" t="s">
        <v>2</v>
      </c>
      <c r="B110" s="75" t="s">
        <v>94</v>
      </c>
      <c r="C110" s="76">
        <f>(100-(C117*100))/100</f>
        <v>0.91349999999999998</v>
      </c>
      <c r="D110" s="81">
        <f>ROUND(D109/C110,2)</f>
        <v>0</v>
      </c>
    </row>
    <row r="111" spans="1:991" s="4" customFormat="1" ht="15.75" x14ac:dyDescent="0.25">
      <c r="A111" s="58"/>
      <c r="B111" s="59" t="s">
        <v>75</v>
      </c>
      <c r="C111" s="60"/>
      <c r="D111" s="81"/>
    </row>
    <row r="112" spans="1:991" s="4" customFormat="1" ht="15.75" x14ac:dyDescent="0.25">
      <c r="A112" s="58"/>
      <c r="B112" s="59" t="s">
        <v>91</v>
      </c>
      <c r="C112" s="77">
        <v>6.4999999999999997E-3</v>
      </c>
      <c r="D112" s="81">
        <f>ROUND($D$110*C112,2)</f>
        <v>0</v>
      </c>
    </row>
    <row r="113" spans="1:5" s="4" customFormat="1" ht="15.75" x14ac:dyDescent="0.25">
      <c r="A113" s="58"/>
      <c r="B113" s="59" t="s">
        <v>92</v>
      </c>
      <c r="C113" s="60">
        <v>0.03</v>
      </c>
      <c r="D113" s="81">
        <f t="shared" ref="D113:D116" si="2">ROUND($D$110*C113,2)</f>
        <v>0</v>
      </c>
    </row>
    <row r="114" spans="1:5" s="4" customFormat="1" ht="15.75" x14ac:dyDescent="0.25">
      <c r="A114" s="58"/>
      <c r="B114" s="59" t="s">
        <v>76</v>
      </c>
      <c r="C114" s="60"/>
      <c r="D114" s="81">
        <f t="shared" si="2"/>
        <v>0</v>
      </c>
    </row>
    <row r="115" spans="1:5" s="4" customFormat="1" ht="15.75" x14ac:dyDescent="0.25">
      <c r="A115" s="58"/>
      <c r="B115" s="59" t="s">
        <v>77</v>
      </c>
      <c r="C115" s="60"/>
      <c r="D115" s="81">
        <f t="shared" si="2"/>
        <v>0</v>
      </c>
      <c r="E115" s="42"/>
    </row>
    <row r="116" spans="1:5" s="4" customFormat="1" ht="15.75" x14ac:dyDescent="0.25">
      <c r="A116" s="58"/>
      <c r="B116" s="59" t="s">
        <v>93</v>
      </c>
      <c r="C116" s="60">
        <v>0.05</v>
      </c>
      <c r="D116" s="81">
        <f t="shared" si="2"/>
        <v>0</v>
      </c>
    </row>
    <row r="117" spans="1:5" s="4" customFormat="1" ht="15.75" x14ac:dyDescent="0.25">
      <c r="A117" s="58"/>
      <c r="B117" s="75" t="s">
        <v>95</v>
      </c>
      <c r="C117" s="78">
        <f>SUM(C111:C116)</f>
        <v>8.6499999999999994E-2</v>
      </c>
      <c r="D117" s="117">
        <f>SUM(D112:D116)</f>
        <v>0</v>
      </c>
    </row>
    <row r="118" spans="1:5" s="4" customFormat="1" ht="15.75" x14ac:dyDescent="0.25">
      <c r="A118" s="232" t="s">
        <v>78</v>
      </c>
      <c r="B118" s="232"/>
      <c r="C118" s="232"/>
      <c r="D118" s="104">
        <f>ROUND(SUM(D107:D108,D117),2)</f>
        <v>0</v>
      </c>
    </row>
    <row r="119" spans="1:5" s="2" customFormat="1" ht="15.75" customHeight="1" x14ac:dyDescent="0.25">
      <c r="A119" s="82"/>
      <c r="B119" s="82"/>
      <c r="C119" s="82"/>
      <c r="D119" s="83"/>
    </row>
    <row r="120" spans="1:5" s="4" customFormat="1" ht="15.75" x14ac:dyDescent="0.25">
      <c r="A120" s="235" t="s">
        <v>20</v>
      </c>
      <c r="B120" s="235"/>
      <c r="C120" s="235"/>
      <c r="D120" s="235"/>
    </row>
    <row r="121" spans="1:5" s="4" customFormat="1" ht="15.75" x14ac:dyDescent="0.25">
      <c r="A121" s="79"/>
      <c r="B121" s="57" t="s">
        <v>80</v>
      </c>
      <c r="C121" s="80"/>
      <c r="D121" s="67" t="s">
        <v>41</v>
      </c>
    </row>
    <row r="122" spans="1:5" s="4" customFormat="1" ht="15.75" x14ac:dyDescent="0.25">
      <c r="A122" s="58" t="s">
        <v>0</v>
      </c>
      <c r="B122" s="59" t="s">
        <v>81</v>
      </c>
      <c r="C122" s="60"/>
      <c r="D122" s="81">
        <f>D21</f>
        <v>0</v>
      </c>
    </row>
    <row r="123" spans="1:5" s="4" customFormat="1" ht="15.75" x14ac:dyDescent="0.25">
      <c r="A123" s="58" t="s">
        <v>1</v>
      </c>
      <c r="B123" s="59" t="s">
        <v>82</v>
      </c>
      <c r="C123" s="60">
        <f>C68</f>
        <v>0</v>
      </c>
      <c r="D123" s="81">
        <f>D68</f>
        <v>0</v>
      </c>
    </row>
    <row r="124" spans="1:5" s="4" customFormat="1" ht="15.75" x14ac:dyDescent="0.25">
      <c r="A124" s="58" t="s">
        <v>2</v>
      </c>
      <c r="B124" s="59" t="s">
        <v>83</v>
      </c>
      <c r="C124" s="60">
        <f>C77</f>
        <v>0</v>
      </c>
      <c r="D124" s="81">
        <f>D77</f>
        <v>0</v>
      </c>
    </row>
    <row r="125" spans="1:5" s="4" customFormat="1" ht="15.75" x14ac:dyDescent="0.25">
      <c r="A125" s="58" t="s">
        <v>3</v>
      </c>
      <c r="B125" s="59" t="s">
        <v>84</v>
      </c>
      <c r="C125" s="60">
        <f>C95</f>
        <v>0</v>
      </c>
      <c r="D125" s="81">
        <f>D92</f>
        <v>0</v>
      </c>
    </row>
    <row r="126" spans="1:5" s="4" customFormat="1" ht="15.75" x14ac:dyDescent="0.25">
      <c r="A126" s="58" t="s">
        <v>5</v>
      </c>
      <c r="B126" s="59" t="s">
        <v>85</v>
      </c>
      <c r="C126" s="60"/>
      <c r="D126" s="81">
        <f>D102</f>
        <v>0</v>
      </c>
    </row>
    <row r="127" spans="1:5" s="4" customFormat="1" ht="15.75" x14ac:dyDescent="0.25">
      <c r="A127" s="244" t="s">
        <v>86</v>
      </c>
      <c r="B127" s="245"/>
      <c r="C127" s="96">
        <f>SUM(C122:C126)</f>
        <v>0</v>
      </c>
      <c r="D127" s="104">
        <f>SUM(D122:D126)</f>
        <v>0</v>
      </c>
    </row>
    <row r="128" spans="1:5" s="4" customFormat="1" ht="15.75" x14ac:dyDescent="0.25">
      <c r="A128" s="58" t="s">
        <v>6</v>
      </c>
      <c r="B128" s="243" t="s">
        <v>69</v>
      </c>
      <c r="C128" s="243"/>
      <c r="D128" s="81">
        <f>D118</f>
        <v>0</v>
      </c>
    </row>
    <row r="129" spans="1:991" s="4" customFormat="1" ht="15.75" x14ac:dyDescent="0.25">
      <c r="A129" s="232" t="s">
        <v>87</v>
      </c>
      <c r="B129" s="232"/>
      <c r="C129" s="232"/>
      <c r="D129" s="104">
        <f>SUM(D127:D128)</f>
        <v>0</v>
      </c>
    </row>
    <row r="130" spans="1:991" s="2" customFormat="1" ht="12" x14ac:dyDescent="0.2">
      <c r="A130" s="43"/>
    </row>
    <row r="131" spans="1:991" s="4" customFormat="1" ht="12" x14ac:dyDescent="0.2">
      <c r="A131" s="43"/>
    </row>
    <row r="132" spans="1:991" s="4" customFormat="1" ht="12" x14ac:dyDescent="0.2">
      <c r="A132" s="43"/>
    </row>
    <row r="133" spans="1:991" s="4" customFormat="1" ht="12" x14ac:dyDescent="0.2">
      <c r="A133" s="43"/>
    </row>
    <row r="134" spans="1:991" s="4" customFormat="1" ht="12" x14ac:dyDescent="0.2">
      <c r="A134" s="43"/>
    </row>
    <row r="135" spans="1:991" s="5" customFormat="1" x14ac:dyDescent="0.25">
      <c r="A135" s="4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</row>
    <row r="136" spans="1:991" s="2" customFormat="1" ht="12" x14ac:dyDescent="0.2">
      <c r="A136" s="43"/>
    </row>
    <row r="137" spans="1:991" s="5" customFormat="1" ht="15" customHeight="1" x14ac:dyDescent="0.25">
      <c r="A137" s="4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</row>
    <row r="138" spans="1:991" s="5" customFormat="1" x14ac:dyDescent="0.25">
      <c r="A138" s="4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</row>
    <row r="139" spans="1:991" s="5" customFormat="1" ht="15" customHeight="1" x14ac:dyDescent="0.25">
      <c r="A139" s="4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</row>
    <row r="140" spans="1:991" s="4" customFormat="1" ht="15" customHeight="1" x14ac:dyDescent="0.2">
      <c r="A140" s="43"/>
    </row>
    <row r="141" spans="1:991" s="4" customFormat="1" ht="12" x14ac:dyDescent="0.2">
      <c r="A141" s="43"/>
    </row>
    <row r="142" spans="1:991" s="2" customFormat="1" ht="12" x14ac:dyDescent="0.2">
      <c r="A142" s="43"/>
    </row>
    <row r="143" spans="1:991" s="2" customFormat="1" x14ac:dyDescent="0.25">
      <c r="A143" s="44"/>
    </row>
    <row r="144" spans="1:991" s="2" customFormat="1" ht="15" customHeight="1" x14ac:dyDescent="0.25">
      <c r="A144" s="44"/>
    </row>
    <row r="145" spans="1:1" s="2" customFormat="1" ht="15" customHeight="1" x14ac:dyDescent="0.25">
      <c r="A145" s="44"/>
    </row>
    <row r="146" spans="1:1" s="2" customFormat="1" x14ac:dyDescent="0.25">
      <c r="A146" s="44"/>
    </row>
    <row r="147" spans="1:1" s="2" customFormat="1" ht="15" customHeight="1" x14ac:dyDescent="0.25">
      <c r="A147" s="44"/>
    </row>
    <row r="148" spans="1:1" s="2" customFormat="1" x14ac:dyDescent="0.25">
      <c r="A148" s="44"/>
    </row>
    <row r="149" spans="1:1" s="2" customFormat="1" ht="12" x14ac:dyDescent="0.2">
      <c r="A149" s="43"/>
    </row>
    <row r="150" spans="1:1" s="2" customFormat="1" ht="15" customHeight="1" x14ac:dyDescent="0.25">
      <c r="A150" s="44"/>
    </row>
    <row r="151" spans="1:1" s="2" customFormat="1" x14ac:dyDescent="0.25">
      <c r="A151" s="44"/>
    </row>
    <row r="152" spans="1:1" s="2" customFormat="1" ht="15" customHeight="1" x14ac:dyDescent="0.25">
      <c r="A152" s="44"/>
    </row>
    <row r="153" spans="1:1" s="2" customFormat="1" ht="15" customHeight="1" x14ac:dyDescent="0.25">
      <c r="A153" s="44"/>
    </row>
    <row r="154" spans="1:1" s="2" customFormat="1" x14ac:dyDescent="0.25">
      <c r="A154" s="44"/>
    </row>
    <row r="155" spans="1:1" s="2" customFormat="1" ht="15" customHeight="1" x14ac:dyDescent="0.25">
      <c r="A155" s="44"/>
    </row>
    <row r="156" spans="1:1" s="2" customFormat="1" x14ac:dyDescent="0.25">
      <c r="A156" s="44"/>
    </row>
    <row r="157" spans="1:1" s="2" customFormat="1" x14ac:dyDescent="0.25">
      <c r="A157" s="44"/>
    </row>
    <row r="158" spans="1:1" s="2" customFormat="1" x14ac:dyDescent="0.25">
      <c r="A158" s="44"/>
    </row>
    <row r="159" spans="1:1" s="2" customFormat="1" ht="12" x14ac:dyDescent="0.2">
      <c r="A159" s="43"/>
    </row>
    <row r="160" spans="1:1" s="2" customFormat="1" ht="15" customHeight="1" x14ac:dyDescent="0.25">
      <c r="A160" s="44"/>
    </row>
    <row r="161" spans="1:1" s="2" customFormat="1" x14ac:dyDescent="0.25">
      <c r="A161" s="44"/>
    </row>
    <row r="162" spans="1:1" s="2" customFormat="1" ht="15" customHeight="1" x14ac:dyDescent="0.25">
      <c r="A162" s="44"/>
    </row>
    <row r="163" spans="1:1" s="2" customFormat="1" ht="15" customHeight="1" x14ac:dyDescent="0.25">
      <c r="A163" s="44"/>
    </row>
    <row r="164" spans="1:1" s="2" customFormat="1" x14ac:dyDescent="0.25">
      <c r="A164" s="44"/>
    </row>
    <row r="165" spans="1:1" s="2" customFormat="1" x14ac:dyDescent="0.25">
      <c r="A165" s="44"/>
    </row>
    <row r="166" spans="1:1" s="2" customFormat="1" x14ac:dyDescent="0.25">
      <c r="A166" s="44"/>
    </row>
    <row r="167" spans="1:1" s="2" customFormat="1" x14ac:dyDescent="0.25">
      <c r="A167" s="44"/>
    </row>
    <row r="168" spans="1:1" s="5" customFormat="1" x14ac:dyDescent="0.25">
      <c r="A168" s="43"/>
    </row>
    <row r="169" spans="1:1" s="5" customFormat="1" x14ac:dyDescent="0.25">
      <c r="A169" s="43"/>
    </row>
    <row r="170" spans="1:1" s="5" customFormat="1" ht="15" customHeight="1" x14ac:dyDescent="0.25">
      <c r="A170" s="43"/>
    </row>
    <row r="171" spans="1:1" s="5" customFormat="1" x14ac:dyDescent="0.25">
      <c r="A171" s="43"/>
    </row>
    <row r="172" spans="1:1" s="5" customFormat="1" x14ac:dyDescent="0.25">
      <c r="A172" s="43"/>
    </row>
    <row r="173" spans="1:1" s="5" customFormat="1" ht="15" customHeight="1" x14ac:dyDescent="0.25">
      <c r="A173" s="43"/>
    </row>
    <row r="174" spans="1:1" s="5" customFormat="1" x14ac:dyDescent="0.25">
      <c r="A174" s="43"/>
    </row>
    <row r="175" spans="1:1" s="5" customFormat="1" x14ac:dyDescent="0.25">
      <c r="A175" s="43"/>
    </row>
    <row r="176" spans="1:1" s="5" customFormat="1" x14ac:dyDescent="0.25">
      <c r="A176" s="43"/>
    </row>
    <row r="177" spans="1:1" s="5" customFormat="1" x14ac:dyDescent="0.25">
      <c r="A177" s="43"/>
    </row>
    <row r="178" spans="1:1" s="5" customFormat="1" x14ac:dyDescent="0.25">
      <c r="A178" s="43"/>
    </row>
    <row r="179" spans="1:1" s="5" customFormat="1" x14ac:dyDescent="0.25">
      <c r="A179" s="43"/>
    </row>
    <row r="180" spans="1:1" s="5" customFormat="1" x14ac:dyDescent="0.25">
      <c r="A180" s="43"/>
    </row>
  </sheetData>
  <mergeCells count="39">
    <mergeCell ref="A21:C21"/>
    <mergeCell ref="A1:D1"/>
    <mergeCell ref="A11:D11"/>
    <mergeCell ref="A13:D13"/>
    <mergeCell ref="A16:D16"/>
    <mergeCell ref="A17:D17"/>
    <mergeCell ref="A12:D12"/>
    <mergeCell ref="A53:C53"/>
    <mergeCell ref="A22:D22"/>
    <mergeCell ref="A27:C27"/>
    <mergeCell ref="A29:D29"/>
    <mergeCell ref="A33:C33"/>
    <mergeCell ref="A35:D35"/>
    <mergeCell ref="A36:B36"/>
    <mergeCell ref="A39:B39"/>
    <mergeCell ref="A41:D41"/>
    <mergeCell ref="A42:C42"/>
    <mergeCell ref="A43:B43"/>
    <mergeCell ref="A52:B52"/>
    <mergeCell ref="A97:D97"/>
    <mergeCell ref="A61:C61"/>
    <mergeCell ref="A63:D63"/>
    <mergeCell ref="A68:B68"/>
    <mergeCell ref="A70:D70"/>
    <mergeCell ref="A77:B77"/>
    <mergeCell ref="A79:D79"/>
    <mergeCell ref="A80:C80"/>
    <mergeCell ref="A82:D82"/>
    <mergeCell ref="A83:D83"/>
    <mergeCell ref="A92:C92"/>
    <mergeCell ref="A95:B95"/>
    <mergeCell ref="B128:C128"/>
    <mergeCell ref="A129:C129"/>
    <mergeCell ref="A102:C102"/>
    <mergeCell ref="A104:D104"/>
    <mergeCell ref="A105:C105"/>
    <mergeCell ref="A118:C118"/>
    <mergeCell ref="A120:D120"/>
    <mergeCell ref="A127:B127"/>
  </mergeCells>
  <dataValidations count="4">
    <dataValidation allowBlank="1" showInputMessage="1" showErrorMessage="1" promptTitle="ATENÇÃO" sqref="HU101 RQ101 ABM101">
      <formula1>0</formula1>
      <formula2>10000</formula2>
    </dataValidation>
    <dataValidation allowBlank="1" showInputMessage="1" showErrorMessage="1" prompt="O VALOR A SER PREENCHIDO DEVERÁ SE REFERIR A UM PROFISSIONAL." sqref="HT100 RP100 ABL100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Q104:RQ105 ABM104:ABM105 ABM102 RQ102 HU102 HU104:HU105">
      <formula1>0</formula1>
      <formula2>10000</formula2>
    </dataValidation>
    <dataValidation type="decimal" allowBlank="1" showInputMessage="1" showErrorMessage="1" promptTitle="ATENÇÃO" sqref="HU136 RQ136 ABM136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D180"/>
  <sheetViews>
    <sheetView showGridLines="0" topLeftCell="A43" zoomScaleNormal="100" zoomScaleSheetLayoutView="100" workbookViewId="0">
      <selection activeCell="C47" sqref="C47"/>
    </sheetView>
  </sheetViews>
  <sheetFormatPr defaultRowHeight="15" x14ac:dyDescent="0.25"/>
  <cols>
    <col min="1" max="1" width="9.42578125" style="45" customWidth="1"/>
    <col min="2" max="2" width="70.140625" style="5" customWidth="1"/>
    <col min="3" max="3" width="15.42578125" style="5" customWidth="1"/>
    <col min="4" max="4" width="14.28515625" style="5" customWidth="1"/>
    <col min="5" max="992" width="9.140625" style="5"/>
    <col min="993" max="16384" width="9.140625" style="1"/>
  </cols>
  <sheetData>
    <row r="1" spans="1:992" ht="20.25" x14ac:dyDescent="0.25">
      <c r="A1" s="220" t="s">
        <v>21</v>
      </c>
      <c r="B1" s="221"/>
      <c r="C1" s="221"/>
      <c r="D1" s="22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</row>
    <row r="2" spans="1:992" ht="15.75" x14ac:dyDescent="0.25">
      <c r="A2" s="10" t="s">
        <v>24</v>
      </c>
      <c r="B2" s="17"/>
      <c r="C2" s="9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</row>
    <row r="3" spans="1:992" ht="15.75" x14ac:dyDescent="0.25">
      <c r="A3" s="10" t="s">
        <v>25</v>
      </c>
      <c r="B3" s="11"/>
      <c r="C3" s="9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</row>
    <row r="4" spans="1:992" ht="15.75" x14ac:dyDescent="0.25">
      <c r="A4" s="10" t="s">
        <v>23</v>
      </c>
      <c r="B4" s="11"/>
      <c r="C4" s="9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</row>
    <row r="5" spans="1:992" s="2" customFormat="1" ht="15.75" x14ac:dyDescent="0.25">
      <c r="A5" s="12" t="s">
        <v>22</v>
      </c>
      <c r="B5" s="13"/>
      <c r="C5" s="14"/>
      <c r="D5" s="24"/>
    </row>
    <row r="6" spans="1:992" s="2" customFormat="1" ht="15.75" x14ac:dyDescent="0.25">
      <c r="A6" s="12" t="s">
        <v>183</v>
      </c>
      <c r="B6" s="13"/>
      <c r="C6" s="14"/>
      <c r="D6" s="24"/>
    </row>
    <row r="7" spans="1:992" s="2" customFormat="1" ht="15.75" x14ac:dyDescent="0.25">
      <c r="A7" s="12" t="s">
        <v>101</v>
      </c>
      <c r="B7" s="13"/>
      <c r="C7" s="14"/>
      <c r="D7" s="24"/>
    </row>
    <row r="8" spans="1:992" s="2" customFormat="1" ht="15.75" x14ac:dyDescent="0.25">
      <c r="A8" s="12" t="s">
        <v>100</v>
      </c>
      <c r="B8" s="15"/>
      <c r="C8" s="14"/>
      <c r="D8" s="24"/>
    </row>
    <row r="9" spans="1:992" ht="15.75" x14ac:dyDescent="0.25">
      <c r="A9" s="12" t="s">
        <v>113</v>
      </c>
      <c r="B9" s="14"/>
      <c r="C9" s="9"/>
      <c r="D9" s="2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</row>
    <row r="10" spans="1:992" s="2" customFormat="1" ht="15.75" x14ac:dyDescent="0.25">
      <c r="A10" s="12" t="s">
        <v>182</v>
      </c>
      <c r="B10" s="15"/>
      <c r="C10" s="14"/>
      <c r="D10" s="24"/>
    </row>
    <row r="11" spans="1:992" s="4" customFormat="1" ht="15.75" customHeight="1" x14ac:dyDescent="0.25">
      <c r="A11" s="223" t="s">
        <v>189</v>
      </c>
      <c r="B11" s="224"/>
      <c r="C11" s="224"/>
      <c r="D11" s="225"/>
    </row>
    <row r="12" spans="1:992" s="2" customFormat="1" ht="15.75" x14ac:dyDescent="0.25">
      <c r="A12" s="246" t="s">
        <v>184</v>
      </c>
      <c r="B12" s="247"/>
      <c r="C12" s="247"/>
      <c r="D12" s="248"/>
    </row>
    <row r="13" spans="1:992" ht="18.75" x14ac:dyDescent="0.3">
      <c r="A13" s="226" t="s">
        <v>35</v>
      </c>
      <c r="B13" s="226"/>
      <c r="C13" s="226"/>
      <c r="D13" s="22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</row>
    <row r="14" spans="1:992" ht="31.5" x14ac:dyDescent="0.25">
      <c r="A14" s="50" t="s">
        <v>39</v>
      </c>
      <c r="B14" s="105" t="s">
        <v>36</v>
      </c>
      <c r="C14" s="105" t="s">
        <v>37</v>
      </c>
      <c r="D14" s="105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</row>
    <row r="15" spans="1:992" ht="31.5" x14ac:dyDescent="0.25">
      <c r="A15" s="52">
        <v>8</v>
      </c>
      <c r="B15" s="53" t="s">
        <v>245</v>
      </c>
      <c r="C15" s="54" t="s">
        <v>186</v>
      </c>
      <c r="D15" s="10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</row>
    <row r="16" spans="1:992" ht="26.25" customHeight="1" x14ac:dyDescent="0.25">
      <c r="A16" s="227" t="s">
        <v>4</v>
      </c>
      <c r="B16" s="227"/>
      <c r="C16" s="227"/>
      <c r="D16" s="22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</row>
    <row r="17" spans="1:991" ht="26.25" customHeight="1" x14ac:dyDescent="0.25">
      <c r="A17" s="228" t="s">
        <v>114</v>
      </c>
      <c r="B17" s="228"/>
      <c r="C17" s="228"/>
      <c r="D17" s="22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</row>
    <row r="18" spans="1:991" ht="15.75" customHeight="1" x14ac:dyDescent="0.25">
      <c r="A18" s="50" t="s">
        <v>42</v>
      </c>
      <c r="B18" s="55" t="s">
        <v>36</v>
      </c>
      <c r="C18" s="62" t="s">
        <v>79</v>
      </c>
      <c r="D18" s="50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</row>
    <row r="19" spans="1:991" ht="15.75" customHeight="1" x14ac:dyDescent="0.25">
      <c r="A19" s="56" t="s">
        <v>0</v>
      </c>
      <c r="B19" s="53" t="s">
        <v>144</v>
      </c>
      <c r="C19" s="54">
        <v>1.2</v>
      </c>
      <c r="D19" s="107">
        <f>(D15/220)*C19</f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</row>
    <row r="20" spans="1:991" ht="15.75" customHeight="1" x14ac:dyDescent="0.25">
      <c r="A20" s="56" t="s">
        <v>1</v>
      </c>
      <c r="B20" s="53" t="s">
        <v>181</v>
      </c>
      <c r="C20" s="54"/>
      <c r="D20" s="107">
        <f>(D19/25)*5</f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</row>
    <row r="21" spans="1:991" s="2" customFormat="1" ht="15.75" customHeight="1" x14ac:dyDescent="0.25">
      <c r="A21" s="219" t="s">
        <v>124</v>
      </c>
      <c r="B21" s="219"/>
      <c r="C21" s="219"/>
      <c r="D21" s="108">
        <f>ROUND(SUM(D19:D20),2)</f>
        <v>0</v>
      </c>
    </row>
    <row r="22" spans="1:991" s="5" customFormat="1" ht="26.25" customHeight="1" x14ac:dyDescent="0.25">
      <c r="A22" s="228" t="s">
        <v>117</v>
      </c>
      <c r="B22" s="228"/>
      <c r="C22" s="228"/>
      <c r="D22" s="22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</row>
    <row r="23" spans="1:991" s="5" customFormat="1" ht="15.75" customHeight="1" x14ac:dyDescent="0.25">
      <c r="A23" s="50" t="s">
        <v>42</v>
      </c>
      <c r="B23" s="55" t="s">
        <v>36</v>
      </c>
      <c r="C23" s="62" t="s">
        <v>79</v>
      </c>
      <c r="D23" s="50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</row>
    <row r="24" spans="1:991" s="5" customFormat="1" ht="15.75" customHeight="1" x14ac:dyDescent="0.25">
      <c r="A24" s="56" t="s">
        <v>0</v>
      </c>
      <c r="B24" s="53" t="s">
        <v>116</v>
      </c>
      <c r="C24" s="56"/>
      <c r="D24" s="107"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</row>
    <row r="25" spans="1:991" s="5" customFormat="1" ht="15.75" customHeight="1" x14ac:dyDescent="0.25">
      <c r="A25" s="56" t="s">
        <v>1</v>
      </c>
      <c r="B25" s="53" t="s">
        <v>112</v>
      </c>
      <c r="C25" s="54">
        <v>0</v>
      </c>
      <c r="D25" s="107">
        <f>ROUND((C25*D21),2)</f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</row>
    <row r="26" spans="1:991" s="2" customFormat="1" ht="15.75" customHeight="1" x14ac:dyDescent="0.25">
      <c r="A26" s="84" t="s">
        <v>2</v>
      </c>
      <c r="B26" s="85" t="s">
        <v>10</v>
      </c>
      <c r="C26" s="84"/>
      <c r="D26" s="109"/>
    </row>
    <row r="27" spans="1:991" s="2" customFormat="1" ht="15.75" customHeight="1" x14ac:dyDescent="0.25">
      <c r="A27" s="230" t="s">
        <v>125</v>
      </c>
      <c r="B27" s="230"/>
      <c r="C27" s="230"/>
      <c r="D27" s="110">
        <f>ROUND(SUM(D24:D26),2)</f>
        <v>0</v>
      </c>
    </row>
    <row r="28" spans="1:991" s="2" customFormat="1" ht="15.75" customHeight="1" x14ac:dyDescent="0.25">
      <c r="A28" s="82"/>
      <c r="B28" s="82"/>
      <c r="C28" s="82"/>
      <c r="D28" s="83"/>
    </row>
    <row r="29" spans="1:991" s="5" customFormat="1" ht="15.75" x14ac:dyDescent="0.25">
      <c r="A29" s="231" t="s">
        <v>118</v>
      </c>
      <c r="B29" s="231"/>
      <c r="C29" s="231"/>
      <c r="D29" s="23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</row>
    <row r="30" spans="1:991" s="5" customFormat="1" ht="15.75" x14ac:dyDescent="0.25">
      <c r="A30" s="88" t="s">
        <v>42</v>
      </c>
      <c r="B30" s="88" t="s">
        <v>88</v>
      </c>
      <c r="C30" s="88"/>
      <c r="D30" s="90" t="s">
        <v>41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</row>
    <row r="31" spans="1:991" s="5" customFormat="1" ht="15.75" x14ac:dyDescent="0.25">
      <c r="A31" s="86" t="s">
        <v>119</v>
      </c>
      <c r="B31" s="87" t="s">
        <v>120</v>
      </c>
      <c r="C31" s="87"/>
      <c r="D31" s="111">
        <f>D21</f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</row>
    <row r="32" spans="1:991" s="5" customFormat="1" ht="15.75" x14ac:dyDescent="0.25">
      <c r="A32" s="58" t="s">
        <v>121</v>
      </c>
      <c r="B32" s="59" t="s">
        <v>122</v>
      </c>
      <c r="C32" s="59"/>
      <c r="D32" s="81">
        <f>D27</f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</row>
    <row r="33" spans="1:991" s="5" customFormat="1" ht="15.75" x14ac:dyDescent="0.25">
      <c r="A33" s="219" t="s">
        <v>70</v>
      </c>
      <c r="B33" s="219"/>
      <c r="C33" s="219"/>
      <c r="D33" s="108">
        <f>SUM(D31:D32)</f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</row>
    <row r="34" spans="1:991" s="2" customFormat="1" ht="15.75" customHeight="1" x14ac:dyDescent="0.25">
      <c r="A34" s="82"/>
      <c r="B34" s="82"/>
      <c r="C34" s="82"/>
      <c r="D34" s="83"/>
    </row>
    <row r="35" spans="1:991" s="2" customFormat="1" ht="25.5" customHeight="1" x14ac:dyDescent="0.2">
      <c r="A35" s="227" t="s">
        <v>123</v>
      </c>
      <c r="B35" s="227"/>
      <c r="C35" s="227"/>
      <c r="D35" s="227"/>
    </row>
    <row r="36" spans="1:991" s="2" customFormat="1" ht="31.5" customHeight="1" x14ac:dyDescent="0.2">
      <c r="A36" s="228" t="s">
        <v>45</v>
      </c>
      <c r="B36" s="228"/>
      <c r="C36" s="62" t="s">
        <v>79</v>
      </c>
      <c r="D36" s="62" t="s">
        <v>41</v>
      </c>
    </row>
    <row r="37" spans="1:991" s="2" customFormat="1" ht="15.75" customHeight="1" x14ac:dyDescent="0.25">
      <c r="A37" s="58" t="s">
        <v>0</v>
      </c>
      <c r="B37" s="59" t="s">
        <v>46</v>
      </c>
      <c r="C37" s="60">
        <v>0</v>
      </c>
      <c r="D37" s="81">
        <f>ROUND(($D$21*C37),2)</f>
        <v>0</v>
      </c>
    </row>
    <row r="38" spans="1:991" s="2" customFormat="1" ht="15.75" customHeight="1" x14ac:dyDescent="0.25">
      <c r="A38" s="58" t="s">
        <v>1</v>
      </c>
      <c r="B38" s="59" t="s">
        <v>48</v>
      </c>
      <c r="C38" s="60">
        <v>0</v>
      </c>
      <c r="D38" s="81">
        <f>ROUND(($D$21*C38),2)</f>
        <v>0</v>
      </c>
    </row>
    <row r="39" spans="1:991" s="2" customFormat="1" ht="15.75" customHeight="1" x14ac:dyDescent="0.25">
      <c r="A39" s="232" t="s">
        <v>50</v>
      </c>
      <c r="B39" s="232"/>
      <c r="C39" s="61">
        <f>SUM(C37:C38)</f>
        <v>0</v>
      </c>
      <c r="D39" s="104">
        <f>ROUND(SUM(D37:D38),2)</f>
        <v>0</v>
      </c>
    </row>
    <row r="40" spans="1:991" s="2" customFormat="1" ht="15.75" customHeight="1" x14ac:dyDescent="0.25">
      <c r="A40" s="82"/>
      <c r="B40" s="82"/>
      <c r="C40" s="82"/>
      <c r="D40" s="83"/>
    </row>
    <row r="41" spans="1:991" s="2" customFormat="1" ht="25.5" customHeight="1" x14ac:dyDescent="0.2">
      <c r="A41" s="233" t="s">
        <v>89</v>
      </c>
      <c r="B41" s="233"/>
      <c r="C41" s="233"/>
      <c r="D41" s="233"/>
    </row>
    <row r="42" spans="1:991" s="2" customFormat="1" ht="25.5" customHeight="1" x14ac:dyDescent="0.2">
      <c r="A42" s="234" t="s">
        <v>128</v>
      </c>
      <c r="B42" s="234"/>
      <c r="C42" s="234"/>
      <c r="D42" s="112">
        <f>D21+D39</f>
        <v>0</v>
      </c>
    </row>
    <row r="43" spans="1:991" s="2" customFormat="1" ht="31.5" customHeight="1" x14ac:dyDescent="0.2">
      <c r="A43" s="228" t="s">
        <v>49</v>
      </c>
      <c r="B43" s="228"/>
      <c r="C43" s="62" t="s">
        <v>79</v>
      </c>
      <c r="D43" s="62" t="s">
        <v>41</v>
      </c>
    </row>
    <row r="44" spans="1:991" s="2" customFormat="1" ht="15.75" customHeight="1" x14ac:dyDescent="0.25">
      <c r="A44" s="58" t="s">
        <v>0</v>
      </c>
      <c r="B44" s="59" t="s">
        <v>132</v>
      </c>
      <c r="C44" s="60"/>
      <c r="D44" s="81">
        <f t="shared" ref="D44:D51" si="0">ROUND(($D$42*C44),2)</f>
        <v>0</v>
      </c>
    </row>
    <row r="45" spans="1:991" s="2" customFormat="1" ht="15.75" customHeight="1" x14ac:dyDescent="0.25">
      <c r="A45" s="58" t="s">
        <v>1</v>
      </c>
      <c r="B45" s="59" t="s">
        <v>133</v>
      </c>
      <c r="C45" s="60"/>
      <c r="D45" s="81">
        <f t="shared" si="0"/>
        <v>0</v>
      </c>
    </row>
    <row r="46" spans="1:991" s="2" customFormat="1" ht="15.75" customHeight="1" x14ac:dyDescent="0.25">
      <c r="A46" s="58" t="s">
        <v>0</v>
      </c>
      <c r="B46" s="59" t="s">
        <v>134</v>
      </c>
      <c r="C46" s="60"/>
      <c r="D46" s="81">
        <f t="shared" si="0"/>
        <v>0</v>
      </c>
    </row>
    <row r="47" spans="1:991" s="2" customFormat="1" ht="15.75" customHeight="1" x14ac:dyDescent="0.25">
      <c r="A47" s="58" t="s">
        <v>1</v>
      </c>
      <c r="B47" s="59" t="s">
        <v>14</v>
      </c>
      <c r="C47" s="60"/>
      <c r="D47" s="81">
        <f t="shared" si="0"/>
        <v>0</v>
      </c>
    </row>
    <row r="48" spans="1:991" s="2" customFormat="1" ht="15.75" customHeight="1" x14ac:dyDescent="0.25">
      <c r="A48" s="58" t="s">
        <v>0</v>
      </c>
      <c r="B48" s="59" t="s">
        <v>15</v>
      </c>
      <c r="C48" s="60"/>
      <c r="D48" s="81">
        <f t="shared" si="0"/>
        <v>0</v>
      </c>
    </row>
    <row r="49" spans="1:991" s="2" customFormat="1" ht="15.75" customHeight="1" x14ac:dyDescent="0.25">
      <c r="A49" s="58" t="s">
        <v>1</v>
      </c>
      <c r="B49" s="59" t="s">
        <v>16</v>
      </c>
      <c r="C49" s="60"/>
      <c r="D49" s="81">
        <f t="shared" si="0"/>
        <v>0</v>
      </c>
    </row>
    <row r="50" spans="1:991" s="2" customFormat="1" ht="31.5" customHeight="1" x14ac:dyDescent="0.25">
      <c r="A50" s="64" t="s">
        <v>0</v>
      </c>
      <c r="B50" s="65" t="s">
        <v>44</v>
      </c>
      <c r="C50" s="66"/>
      <c r="D50" s="113">
        <f t="shared" si="0"/>
        <v>0</v>
      </c>
    </row>
    <row r="51" spans="1:991" s="2" customFormat="1" ht="15.75" customHeight="1" x14ac:dyDescent="0.25">
      <c r="A51" s="58" t="s">
        <v>1</v>
      </c>
      <c r="B51" s="59" t="s">
        <v>17</v>
      </c>
      <c r="C51" s="60"/>
      <c r="D51" s="81">
        <f t="shared" si="0"/>
        <v>0</v>
      </c>
    </row>
    <row r="52" spans="1:991" s="2" customFormat="1" ht="15.75" customHeight="1" x14ac:dyDescent="0.25">
      <c r="A52" s="232" t="s">
        <v>51</v>
      </c>
      <c r="B52" s="232"/>
      <c r="C52" s="61">
        <f>SUM(C44:C51)</f>
        <v>0</v>
      </c>
      <c r="D52" s="104">
        <f>SUM(D44:D51)</f>
        <v>0</v>
      </c>
    </row>
    <row r="53" spans="1:991" s="2" customFormat="1" ht="15.75" customHeight="1" x14ac:dyDescent="0.25">
      <c r="A53" s="229" t="s">
        <v>52</v>
      </c>
      <c r="B53" s="229"/>
      <c r="C53" s="229"/>
      <c r="D53" s="67" t="s">
        <v>41</v>
      </c>
    </row>
    <row r="54" spans="1:991" s="2" customFormat="1" ht="15.75" x14ac:dyDescent="0.25">
      <c r="A54" s="58" t="s">
        <v>0</v>
      </c>
      <c r="B54" s="59" t="s">
        <v>129</v>
      </c>
      <c r="C54" s="59"/>
      <c r="D54" s="81"/>
    </row>
    <row r="55" spans="1:991" s="2" customFormat="1" ht="15.75" x14ac:dyDescent="0.25">
      <c r="A55" s="58" t="s">
        <v>1</v>
      </c>
      <c r="B55" s="59" t="s">
        <v>11</v>
      </c>
      <c r="C55" s="59"/>
      <c r="D55" s="81"/>
    </row>
    <row r="56" spans="1:991" s="2" customFormat="1" ht="15.75" x14ac:dyDescent="0.25">
      <c r="A56" s="58" t="s">
        <v>2</v>
      </c>
      <c r="B56" s="59" t="s">
        <v>12</v>
      </c>
      <c r="C56" s="59"/>
      <c r="D56" s="81"/>
    </row>
    <row r="57" spans="1:991" s="2" customFormat="1" ht="15.75" x14ac:dyDescent="0.25">
      <c r="A57" s="58" t="s">
        <v>3</v>
      </c>
      <c r="B57" s="59" t="s">
        <v>130</v>
      </c>
      <c r="C57" s="59"/>
      <c r="D57" s="81"/>
    </row>
    <row r="58" spans="1:991" s="2" customFormat="1" ht="15.75" x14ac:dyDescent="0.25">
      <c r="A58" s="58" t="s">
        <v>5</v>
      </c>
      <c r="B58" s="59" t="s">
        <v>131</v>
      </c>
      <c r="C58" s="59"/>
      <c r="D58" s="81"/>
    </row>
    <row r="59" spans="1:991" s="2" customFormat="1" ht="15.75" x14ac:dyDescent="0.25">
      <c r="A59" s="68" t="s">
        <v>6</v>
      </c>
      <c r="B59" s="69" t="s">
        <v>43</v>
      </c>
      <c r="C59" s="59"/>
      <c r="D59" s="81"/>
    </row>
    <row r="60" spans="1:991" s="5" customFormat="1" ht="15.75" x14ac:dyDescent="0.25">
      <c r="A60" s="68" t="s">
        <v>7</v>
      </c>
      <c r="B60" s="69" t="s">
        <v>10</v>
      </c>
      <c r="C60" s="69"/>
      <c r="D60" s="10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</row>
    <row r="61" spans="1:991" s="5" customFormat="1" ht="15.75" x14ac:dyDescent="0.25">
      <c r="A61" s="219" t="s">
        <v>53</v>
      </c>
      <c r="B61" s="219"/>
      <c r="C61" s="219"/>
      <c r="D61" s="108">
        <f>SUM(D54:D60)</f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</row>
    <row r="62" spans="1:991" s="2" customFormat="1" ht="15.75" customHeight="1" x14ac:dyDescent="0.25">
      <c r="A62" s="82"/>
      <c r="B62" s="82"/>
      <c r="C62" s="82"/>
      <c r="D62" s="83"/>
    </row>
    <row r="63" spans="1:991" s="5" customFormat="1" ht="15.75" x14ac:dyDescent="0.25">
      <c r="A63" s="235" t="s">
        <v>54</v>
      </c>
      <c r="B63" s="235"/>
      <c r="C63" s="235"/>
      <c r="D63" s="235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</row>
    <row r="64" spans="1:991" s="5" customFormat="1" ht="15.75" x14ac:dyDescent="0.25">
      <c r="A64" s="57" t="s">
        <v>42</v>
      </c>
      <c r="B64" s="57" t="s">
        <v>88</v>
      </c>
      <c r="C64" s="57"/>
      <c r="D64" s="57" t="s">
        <v>41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</row>
    <row r="65" spans="1:991" s="5" customFormat="1" ht="15.75" x14ac:dyDescent="0.25">
      <c r="A65" s="58" t="s">
        <v>55</v>
      </c>
      <c r="B65" s="59" t="s">
        <v>90</v>
      </c>
      <c r="C65" s="60">
        <f>C39</f>
        <v>0</v>
      </c>
      <c r="D65" s="81">
        <f>D39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</row>
    <row r="66" spans="1:991" s="5" customFormat="1" ht="15.75" x14ac:dyDescent="0.25">
      <c r="A66" s="58" t="s">
        <v>56</v>
      </c>
      <c r="B66" s="59" t="s">
        <v>58</v>
      </c>
      <c r="C66" s="60">
        <f>C52</f>
        <v>0</v>
      </c>
      <c r="D66" s="81">
        <f>D52</f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</row>
    <row r="67" spans="1:991" s="5" customFormat="1" ht="15.75" x14ac:dyDescent="0.25">
      <c r="A67" s="58" t="s">
        <v>57</v>
      </c>
      <c r="B67" s="59" t="s">
        <v>59</v>
      </c>
      <c r="C67" s="59"/>
      <c r="D67" s="81">
        <f>D61</f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</row>
    <row r="68" spans="1:991" s="5" customFormat="1" ht="15.75" x14ac:dyDescent="0.25">
      <c r="A68" s="236" t="s">
        <v>71</v>
      </c>
      <c r="B68" s="237"/>
      <c r="C68" s="95">
        <f>SUM(C65:C67)</f>
        <v>0</v>
      </c>
      <c r="D68" s="108">
        <f>SUM(D65:D67)</f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</row>
    <row r="69" spans="1:991" s="2" customFormat="1" ht="15.75" customHeight="1" x14ac:dyDescent="0.25">
      <c r="A69" s="82"/>
      <c r="B69" s="82"/>
      <c r="C69" s="82"/>
      <c r="D69" s="83"/>
    </row>
    <row r="70" spans="1:991" s="5" customFormat="1" ht="25.5" customHeight="1" x14ac:dyDescent="0.25">
      <c r="A70" s="227" t="s">
        <v>60</v>
      </c>
      <c r="B70" s="227"/>
      <c r="C70" s="227"/>
      <c r="D70" s="22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</row>
    <row r="71" spans="1:991" s="5" customFormat="1" ht="15.75" x14ac:dyDescent="0.25">
      <c r="A71" s="68" t="s">
        <v>0</v>
      </c>
      <c r="B71" s="89" t="s">
        <v>61</v>
      </c>
      <c r="C71" s="93">
        <v>0</v>
      </c>
      <c r="D71" s="114">
        <f>C71*D33</f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</row>
    <row r="72" spans="1:991" s="5" customFormat="1" ht="15.75" x14ac:dyDescent="0.25">
      <c r="A72" s="68" t="s">
        <v>1</v>
      </c>
      <c r="B72" s="70" t="s">
        <v>62</v>
      </c>
      <c r="C72" s="91">
        <v>0</v>
      </c>
      <c r="D72" s="115">
        <f>ROUND((D71*C72),2)</f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</row>
    <row r="73" spans="1:991" s="5" customFormat="1" ht="15.75" x14ac:dyDescent="0.25">
      <c r="A73" s="68" t="s">
        <v>2</v>
      </c>
      <c r="B73" s="70" t="s">
        <v>63</v>
      </c>
      <c r="C73" s="92">
        <v>0</v>
      </c>
      <c r="D73" s="115">
        <f>ROUND((D21*C73),2)</f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</row>
    <row r="74" spans="1:991" s="5" customFormat="1" ht="15.75" x14ac:dyDescent="0.25">
      <c r="A74" s="68" t="s">
        <v>3</v>
      </c>
      <c r="B74" s="89" t="s">
        <v>64</v>
      </c>
      <c r="C74" s="94">
        <v>0</v>
      </c>
      <c r="D74" s="114">
        <f>ROUND(((D21+D68)/12+0.5*D45)*C74,2)</f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</row>
    <row r="75" spans="1:991" s="5" customFormat="1" ht="15.75" x14ac:dyDescent="0.25">
      <c r="A75" s="68" t="s">
        <v>5</v>
      </c>
      <c r="B75" s="70" t="s">
        <v>65</v>
      </c>
      <c r="C75" s="91">
        <v>0</v>
      </c>
      <c r="D75" s="115">
        <f>ROUND((D74*C75),2)</f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</row>
    <row r="76" spans="1:991" s="5" customFormat="1" ht="15.75" x14ac:dyDescent="0.25">
      <c r="A76" s="68" t="s">
        <v>6</v>
      </c>
      <c r="B76" s="70" t="s">
        <v>66</v>
      </c>
      <c r="C76" s="92">
        <v>0</v>
      </c>
      <c r="D76" s="115">
        <f>ROUND(($D$21*C76),2)</f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</row>
    <row r="77" spans="1:991" s="5" customFormat="1" ht="15.75" x14ac:dyDescent="0.25">
      <c r="A77" s="236" t="s">
        <v>72</v>
      </c>
      <c r="B77" s="237"/>
      <c r="C77" s="95">
        <f>SUM(C71:C76)</f>
        <v>0</v>
      </c>
      <c r="D77" s="108">
        <f>ROUND(SUM(D71:D76),2)</f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</row>
    <row r="78" spans="1:991" s="2" customFormat="1" ht="15.75" customHeight="1" x14ac:dyDescent="0.25">
      <c r="A78" s="82"/>
      <c r="B78" s="82"/>
      <c r="C78" s="82"/>
      <c r="D78" s="83"/>
    </row>
    <row r="79" spans="1:991" s="5" customFormat="1" ht="25.5" customHeight="1" x14ac:dyDescent="0.25">
      <c r="A79" s="233" t="s">
        <v>96</v>
      </c>
      <c r="B79" s="233"/>
      <c r="C79" s="233"/>
      <c r="D79" s="23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</row>
    <row r="80" spans="1:991" s="5" customFormat="1" ht="25.5" customHeight="1" x14ac:dyDescent="0.25">
      <c r="A80" s="234" t="s">
        <v>141</v>
      </c>
      <c r="B80" s="234"/>
      <c r="C80" s="234"/>
      <c r="D80" s="112">
        <f>D21+D68+D77</f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</row>
    <row r="81" spans="1:991" s="2" customFormat="1" ht="15.75" customHeight="1" x14ac:dyDescent="0.25">
      <c r="A81" s="82"/>
      <c r="B81" s="82"/>
      <c r="C81" s="82"/>
      <c r="D81" s="83"/>
    </row>
    <row r="82" spans="1:991" s="5" customFormat="1" ht="25.5" customHeight="1" x14ac:dyDescent="0.25">
      <c r="A82" s="227" t="s">
        <v>126</v>
      </c>
      <c r="B82" s="227"/>
      <c r="C82" s="227"/>
      <c r="D82" s="227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</row>
    <row r="83" spans="1:991" s="5" customFormat="1" ht="15.75" x14ac:dyDescent="0.25">
      <c r="A83" s="238" t="s">
        <v>127</v>
      </c>
      <c r="B83" s="239"/>
      <c r="C83" s="239"/>
      <c r="D83" s="240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</row>
    <row r="84" spans="1:991" s="5" customFormat="1" ht="15.75" x14ac:dyDescent="0.25">
      <c r="A84" s="67" t="s">
        <v>42</v>
      </c>
      <c r="B84" s="57" t="s">
        <v>36</v>
      </c>
      <c r="C84" s="62" t="s">
        <v>79</v>
      </c>
      <c r="D84" s="67" t="s">
        <v>41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</row>
    <row r="85" spans="1:991" s="5" customFormat="1" ht="15.75" x14ac:dyDescent="0.25">
      <c r="A85" s="58" t="s">
        <v>0</v>
      </c>
      <c r="B85" s="59" t="s">
        <v>47</v>
      </c>
      <c r="C85" s="60"/>
      <c r="D85" s="81">
        <f>ROUND(C85*$D$31,2)</f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</row>
    <row r="86" spans="1:991" s="5" customFormat="1" ht="15.75" x14ac:dyDescent="0.25">
      <c r="A86" s="58" t="s">
        <v>1</v>
      </c>
      <c r="B86" s="59" t="s">
        <v>136</v>
      </c>
      <c r="C86" s="60"/>
      <c r="D86" s="81">
        <f t="shared" ref="D86:D91" si="1">ROUND(C86*$D$31,2)</f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</row>
    <row r="87" spans="1:991" s="5" customFormat="1" ht="15.75" x14ac:dyDescent="0.25">
      <c r="A87" s="58" t="s">
        <v>2</v>
      </c>
      <c r="B87" s="59" t="s">
        <v>135</v>
      </c>
      <c r="C87" s="60"/>
      <c r="D87" s="81">
        <f t="shared" si="1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</row>
    <row r="88" spans="1:991" s="5" customFormat="1" ht="15.75" x14ac:dyDescent="0.25">
      <c r="A88" s="58" t="s">
        <v>3</v>
      </c>
      <c r="B88" s="59" t="s">
        <v>67</v>
      </c>
      <c r="C88" s="60"/>
      <c r="D88" s="81">
        <f t="shared" si="1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</row>
    <row r="89" spans="1:991" s="5" customFormat="1" ht="15.75" x14ac:dyDescent="0.25">
      <c r="A89" s="58" t="s">
        <v>5</v>
      </c>
      <c r="B89" s="59" t="s">
        <v>109</v>
      </c>
      <c r="C89" s="60"/>
      <c r="D89" s="81">
        <f t="shared" si="1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</row>
    <row r="90" spans="1:991" s="5" customFormat="1" ht="15.75" x14ac:dyDescent="0.25">
      <c r="A90" s="58" t="s">
        <v>6</v>
      </c>
      <c r="B90" s="59" t="s">
        <v>137</v>
      </c>
      <c r="C90" s="60"/>
      <c r="D90" s="81">
        <f t="shared" si="1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</row>
    <row r="91" spans="1:991" s="5" customFormat="1" ht="15.75" x14ac:dyDescent="0.25">
      <c r="A91" s="58" t="s">
        <v>7</v>
      </c>
      <c r="B91" s="59" t="s">
        <v>10</v>
      </c>
      <c r="C91" s="59"/>
      <c r="D91" s="81">
        <f t="shared" si="1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</row>
    <row r="92" spans="1:991" s="5" customFormat="1" ht="15.75" x14ac:dyDescent="0.25">
      <c r="A92" s="232" t="s">
        <v>138</v>
      </c>
      <c r="B92" s="232"/>
      <c r="C92" s="232"/>
      <c r="D92" s="104">
        <f>SUM(D85:D91)</f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</row>
    <row r="93" spans="1:991" s="2" customFormat="1" ht="15.75" x14ac:dyDescent="0.25">
      <c r="A93" s="58" t="s">
        <v>8</v>
      </c>
      <c r="B93" s="59" t="s">
        <v>139</v>
      </c>
      <c r="C93" s="60"/>
      <c r="D93" s="81">
        <f>ROUND(C93*D92,2)</f>
        <v>0</v>
      </c>
    </row>
    <row r="94" spans="1:991" s="2" customFormat="1" ht="15.75" x14ac:dyDescent="0.25">
      <c r="A94" s="97" t="s">
        <v>9</v>
      </c>
      <c r="B94" s="98" t="s">
        <v>140</v>
      </c>
      <c r="C94" s="60"/>
      <c r="D94" s="81">
        <f>ROUND(C94*D92,2)</f>
        <v>0</v>
      </c>
    </row>
    <row r="95" spans="1:991" s="5" customFormat="1" ht="15.75" x14ac:dyDescent="0.25">
      <c r="A95" s="241" t="s">
        <v>73</v>
      </c>
      <c r="B95" s="242"/>
      <c r="C95" s="61">
        <f>SUM(C85:C91,C93)</f>
        <v>0</v>
      </c>
      <c r="D95" s="104">
        <f>D93+D94</f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</row>
    <row r="96" spans="1:991" s="2" customFormat="1" ht="15.75" customHeight="1" x14ac:dyDescent="0.25">
      <c r="A96" s="82"/>
      <c r="B96" s="82"/>
      <c r="C96" s="82"/>
      <c r="D96" s="83"/>
    </row>
    <row r="97" spans="1:991" s="5" customFormat="1" ht="25.5" customHeight="1" x14ac:dyDescent="0.25">
      <c r="A97" s="227" t="s">
        <v>68</v>
      </c>
      <c r="B97" s="227"/>
      <c r="C97" s="227"/>
      <c r="D97" s="22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</row>
    <row r="98" spans="1:991" s="5" customFormat="1" ht="15.75" x14ac:dyDescent="0.25">
      <c r="A98" s="62" t="s">
        <v>42</v>
      </c>
      <c r="B98" s="73" t="s">
        <v>36</v>
      </c>
      <c r="C98" s="62"/>
      <c r="D98" s="62" t="s">
        <v>41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</row>
    <row r="99" spans="1:991" s="5" customFormat="1" ht="15.75" x14ac:dyDescent="0.25">
      <c r="A99" s="58" t="s">
        <v>0</v>
      </c>
      <c r="B99" s="59" t="s">
        <v>13</v>
      </c>
      <c r="C99" s="60"/>
      <c r="D99" s="115">
        <v>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</row>
    <row r="100" spans="1:991" s="5" customFormat="1" ht="15.75" x14ac:dyDescent="0.25">
      <c r="A100" s="58" t="s">
        <v>1</v>
      </c>
      <c r="B100" s="59" t="s">
        <v>108</v>
      </c>
      <c r="C100" s="60"/>
      <c r="D100" s="115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</row>
    <row r="101" spans="1:991" s="5" customFormat="1" ht="15.75" x14ac:dyDescent="0.25">
      <c r="A101" s="58" t="s">
        <v>2</v>
      </c>
      <c r="B101" s="59" t="s">
        <v>10</v>
      </c>
      <c r="C101" s="60"/>
      <c r="D101" s="115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</row>
    <row r="102" spans="1:991" s="5" customFormat="1" ht="15.75" x14ac:dyDescent="0.25">
      <c r="A102" s="232" t="s">
        <v>74</v>
      </c>
      <c r="B102" s="232"/>
      <c r="C102" s="232"/>
      <c r="D102" s="116">
        <f>SUM(D99:D101)</f>
        <v>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</row>
    <row r="103" spans="1:991" s="2" customFormat="1" ht="15.75" customHeight="1" x14ac:dyDescent="0.25">
      <c r="A103" s="82"/>
      <c r="B103" s="82"/>
      <c r="C103" s="82"/>
      <c r="D103" s="83"/>
    </row>
    <row r="104" spans="1:991" s="5" customFormat="1" ht="25.5" customHeight="1" x14ac:dyDescent="0.25">
      <c r="A104" s="233" t="s">
        <v>97</v>
      </c>
      <c r="B104" s="233"/>
      <c r="C104" s="233"/>
      <c r="D104" s="23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</row>
    <row r="105" spans="1:991" s="5" customFormat="1" ht="25.5" customHeight="1" x14ac:dyDescent="0.25">
      <c r="A105" s="234" t="s">
        <v>98</v>
      </c>
      <c r="B105" s="234"/>
      <c r="C105" s="234"/>
      <c r="D105" s="112">
        <f>SUM(D80+D92+D102)</f>
        <v>0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</row>
    <row r="106" spans="1:991" s="4" customFormat="1" ht="25.5" customHeight="1" x14ac:dyDescent="0.2">
      <c r="A106" s="62"/>
      <c r="B106" s="74" t="s">
        <v>69</v>
      </c>
      <c r="C106" s="62" t="s">
        <v>79</v>
      </c>
      <c r="D106" s="62" t="s">
        <v>41</v>
      </c>
    </row>
    <row r="107" spans="1:991" s="4" customFormat="1" ht="15.75" x14ac:dyDescent="0.25">
      <c r="A107" s="58" t="s">
        <v>0</v>
      </c>
      <c r="B107" s="59" t="s">
        <v>18</v>
      </c>
      <c r="C107" s="60"/>
      <c r="D107" s="81">
        <f>ROUND(($D$105*C107),2)</f>
        <v>0</v>
      </c>
    </row>
    <row r="108" spans="1:991" s="4" customFormat="1" ht="15.75" x14ac:dyDescent="0.25">
      <c r="A108" s="58" t="s">
        <v>1</v>
      </c>
      <c r="B108" s="59" t="s">
        <v>19</v>
      </c>
      <c r="C108" s="60"/>
      <c r="D108" s="81">
        <f>ROUND(($D$105*C108),2)</f>
        <v>0</v>
      </c>
    </row>
    <row r="109" spans="1:991" s="4" customFormat="1" ht="15.75" x14ac:dyDescent="0.25">
      <c r="A109" s="58"/>
      <c r="B109" s="59" t="s">
        <v>99</v>
      </c>
      <c r="C109" s="60"/>
      <c r="D109" s="81">
        <f>D105+D107+D108</f>
        <v>0</v>
      </c>
    </row>
    <row r="110" spans="1:991" s="4" customFormat="1" ht="15.75" x14ac:dyDescent="0.25">
      <c r="A110" s="58" t="s">
        <v>2</v>
      </c>
      <c r="B110" s="75" t="s">
        <v>94</v>
      </c>
      <c r="C110" s="76">
        <f>(100-(C117*100))/100</f>
        <v>0.91349999999999998</v>
      </c>
      <c r="D110" s="81">
        <f>ROUND(D109/C110,2)</f>
        <v>0</v>
      </c>
    </row>
    <row r="111" spans="1:991" s="4" customFormat="1" ht="15.75" x14ac:dyDescent="0.25">
      <c r="A111" s="58"/>
      <c r="B111" s="59" t="s">
        <v>75</v>
      </c>
      <c r="C111" s="60"/>
      <c r="D111" s="81"/>
    </row>
    <row r="112" spans="1:991" s="4" customFormat="1" ht="15.75" x14ac:dyDescent="0.25">
      <c r="A112" s="58"/>
      <c r="B112" s="59" t="s">
        <v>91</v>
      </c>
      <c r="C112" s="77">
        <v>6.4999999999999997E-3</v>
      </c>
      <c r="D112" s="81">
        <f>ROUND($D$110*C112,2)</f>
        <v>0</v>
      </c>
    </row>
    <row r="113" spans="1:5" s="4" customFormat="1" ht="15.75" x14ac:dyDescent="0.25">
      <c r="A113" s="58"/>
      <c r="B113" s="59" t="s">
        <v>92</v>
      </c>
      <c r="C113" s="60">
        <v>0.03</v>
      </c>
      <c r="D113" s="81">
        <f t="shared" ref="D113:D116" si="2">ROUND($D$110*C113,2)</f>
        <v>0</v>
      </c>
    </row>
    <row r="114" spans="1:5" s="4" customFormat="1" ht="15.75" x14ac:dyDescent="0.25">
      <c r="A114" s="58"/>
      <c r="B114" s="59" t="s">
        <v>76</v>
      </c>
      <c r="C114" s="60"/>
      <c r="D114" s="81">
        <f t="shared" si="2"/>
        <v>0</v>
      </c>
    </row>
    <row r="115" spans="1:5" s="4" customFormat="1" ht="15.75" x14ac:dyDescent="0.25">
      <c r="A115" s="58"/>
      <c r="B115" s="59" t="s">
        <v>77</v>
      </c>
      <c r="C115" s="60"/>
      <c r="D115" s="81">
        <f t="shared" si="2"/>
        <v>0</v>
      </c>
      <c r="E115" s="42"/>
    </row>
    <row r="116" spans="1:5" s="4" customFormat="1" ht="15.75" x14ac:dyDescent="0.25">
      <c r="A116" s="58"/>
      <c r="B116" s="59" t="s">
        <v>93</v>
      </c>
      <c r="C116" s="60">
        <v>0.05</v>
      </c>
      <c r="D116" s="81">
        <f t="shared" si="2"/>
        <v>0</v>
      </c>
    </row>
    <row r="117" spans="1:5" s="4" customFormat="1" ht="15.75" x14ac:dyDescent="0.25">
      <c r="A117" s="58"/>
      <c r="B117" s="75" t="s">
        <v>95</v>
      </c>
      <c r="C117" s="78">
        <f>SUM(C111:C116)</f>
        <v>8.6499999999999994E-2</v>
      </c>
      <c r="D117" s="117">
        <f>SUM(D112:D116)</f>
        <v>0</v>
      </c>
    </row>
    <row r="118" spans="1:5" s="4" customFormat="1" ht="15.75" x14ac:dyDescent="0.25">
      <c r="A118" s="232" t="s">
        <v>78</v>
      </c>
      <c r="B118" s="232"/>
      <c r="C118" s="232"/>
      <c r="D118" s="104">
        <f>ROUND(SUM(D107:D108,D117),2)</f>
        <v>0</v>
      </c>
    </row>
    <row r="119" spans="1:5" s="2" customFormat="1" ht="15.75" customHeight="1" x14ac:dyDescent="0.25">
      <c r="A119" s="82"/>
      <c r="B119" s="82"/>
      <c r="C119" s="82"/>
      <c r="D119" s="83"/>
    </row>
    <row r="120" spans="1:5" s="4" customFormat="1" ht="15.75" x14ac:dyDescent="0.25">
      <c r="A120" s="235" t="s">
        <v>20</v>
      </c>
      <c r="B120" s="235"/>
      <c r="C120" s="235"/>
      <c r="D120" s="235"/>
    </row>
    <row r="121" spans="1:5" s="4" customFormat="1" ht="15.75" x14ac:dyDescent="0.25">
      <c r="A121" s="79"/>
      <c r="B121" s="57" t="s">
        <v>80</v>
      </c>
      <c r="C121" s="80"/>
      <c r="D121" s="67" t="s">
        <v>41</v>
      </c>
    </row>
    <row r="122" spans="1:5" s="4" customFormat="1" ht="15.75" x14ac:dyDescent="0.25">
      <c r="A122" s="58" t="s">
        <v>0</v>
      </c>
      <c r="B122" s="59" t="s">
        <v>81</v>
      </c>
      <c r="C122" s="60"/>
      <c r="D122" s="81">
        <f>D21</f>
        <v>0</v>
      </c>
    </row>
    <row r="123" spans="1:5" s="4" customFormat="1" ht="15.75" x14ac:dyDescent="0.25">
      <c r="A123" s="58" t="s">
        <v>1</v>
      </c>
      <c r="B123" s="59" t="s">
        <v>82</v>
      </c>
      <c r="C123" s="60">
        <f>C68</f>
        <v>0</v>
      </c>
      <c r="D123" s="81">
        <f>D68</f>
        <v>0</v>
      </c>
    </row>
    <row r="124" spans="1:5" s="4" customFormat="1" ht="15.75" x14ac:dyDescent="0.25">
      <c r="A124" s="58" t="s">
        <v>2</v>
      </c>
      <c r="B124" s="59" t="s">
        <v>83</v>
      </c>
      <c r="C124" s="60">
        <f>C77</f>
        <v>0</v>
      </c>
      <c r="D124" s="81">
        <f>D77</f>
        <v>0</v>
      </c>
    </row>
    <row r="125" spans="1:5" s="4" customFormat="1" ht="15.75" x14ac:dyDescent="0.25">
      <c r="A125" s="58" t="s">
        <v>3</v>
      </c>
      <c r="B125" s="59" t="s">
        <v>84</v>
      </c>
      <c r="C125" s="60">
        <f>C95</f>
        <v>0</v>
      </c>
      <c r="D125" s="81">
        <f>D92</f>
        <v>0</v>
      </c>
    </row>
    <row r="126" spans="1:5" s="4" customFormat="1" ht="15.75" x14ac:dyDescent="0.25">
      <c r="A126" s="58" t="s">
        <v>5</v>
      </c>
      <c r="B126" s="59" t="s">
        <v>85</v>
      </c>
      <c r="C126" s="60"/>
      <c r="D126" s="81">
        <f>D102</f>
        <v>0</v>
      </c>
    </row>
    <row r="127" spans="1:5" s="4" customFormat="1" ht="15.75" x14ac:dyDescent="0.25">
      <c r="A127" s="244" t="s">
        <v>86</v>
      </c>
      <c r="B127" s="245"/>
      <c r="C127" s="96">
        <f>SUM(C122:C126)</f>
        <v>0</v>
      </c>
      <c r="D127" s="104">
        <f>SUM(D122:D126)</f>
        <v>0</v>
      </c>
    </row>
    <row r="128" spans="1:5" s="4" customFormat="1" ht="15.75" x14ac:dyDescent="0.25">
      <c r="A128" s="58" t="s">
        <v>6</v>
      </c>
      <c r="B128" s="243" t="s">
        <v>69</v>
      </c>
      <c r="C128" s="243"/>
      <c r="D128" s="81">
        <f>D118</f>
        <v>0</v>
      </c>
    </row>
    <row r="129" spans="1:991" s="4" customFormat="1" ht="15.75" x14ac:dyDescent="0.25">
      <c r="A129" s="232" t="s">
        <v>87</v>
      </c>
      <c r="B129" s="232"/>
      <c r="C129" s="232"/>
      <c r="D129" s="104">
        <f>SUM(D127:D128)</f>
        <v>0</v>
      </c>
    </row>
    <row r="130" spans="1:991" s="2" customFormat="1" ht="12" x14ac:dyDescent="0.2">
      <c r="A130" s="43"/>
    </row>
    <row r="131" spans="1:991" s="4" customFormat="1" ht="12" x14ac:dyDescent="0.2">
      <c r="A131" s="43"/>
    </row>
    <row r="132" spans="1:991" s="4" customFormat="1" ht="12" x14ac:dyDescent="0.2">
      <c r="A132" s="43"/>
    </row>
    <row r="133" spans="1:991" s="4" customFormat="1" ht="12" x14ac:dyDescent="0.2">
      <c r="A133" s="43"/>
    </row>
    <row r="134" spans="1:991" s="4" customFormat="1" ht="12" x14ac:dyDescent="0.2">
      <c r="A134" s="43"/>
    </row>
    <row r="135" spans="1:991" s="5" customFormat="1" x14ac:dyDescent="0.25">
      <c r="A135" s="4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</row>
    <row r="136" spans="1:991" s="2" customFormat="1" ht="12" x14ac:dyDescent="0.2">
      <c r="A136" s="43"/>
    </row>
    <row r="137" spans="1:991" s="5" customFormat="1" ht="15" customHeight="1" x14ac:dyDescent="0.25">
      <c r="A137" s="4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</row>
    <row r="138" spans="1:991" s="5" customFormat="1" x14ac:dyDescent="0.25">
      <c r="A138" s="4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</row>
    <row r="139" spans="1:991" s="5" customFormat="1" ht="15" customHeight="1" x14ac:dyDescent="0.25">
      <c r="A139" s="4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</row>
    <row r="140" spans="1:991" s="4" customFormat="1" ht="15" customHeight="1" x14ac:dyDescent="0.2">
      <c r="A140" s="43"/>
    </row>
    <row r="141" spans="1:991" s="4" customFormat="1" ht="12" x14ac:dyDescent="0.2">
      <c r="A141" s="43"/>
    </row>
    <row r="142" spans="1:991" s="2" customFormat="1" ht="12" x14ac:dyDescent="0.2">
      <c r="A142" s="43"/>
    </row>
    <row r="143" spans="1:991" s="2" customFormat="1" x14ac:dyDescent="0.25">
      <c r="A143" s="44"/>
    </row>
    <row r="144" spans="1:991" s="2" customFormat="1" ht="15" customHeight="1" x14ac:dyDescent="0.25">
      <c r="A144" s="44"/>
    </row>
    <row r="145" spans="1:1" s="2" customFormat="1" ht="15" customHeight="1" x14ac:dyDescent="0.25">
      <c r="A145" s="44"/>
    </row>
    <row r="146" spans="1:1" s="2" customFormat="1" x14ac:dyDescent="0.25">
      <c r="A146" s="44"/>
    </row>
    <row r="147" spans="1:1" s="2" customFormat="1" ht="15" customHeight="1" x14ac:dyDescent="0.25">
      <c r="A147" s="44"/>
    </row>
    <row r="148" spans="1:1" s="2" customFormat="1" x14ac:dyDescent="0.25">
      <c r="A148" s="44"/>
    </row>
    <row r="149" spans="1:1" s="2" customFormat="1" ht="12" x14ac:dyDescent="0.2">
      <c r="A149" s="43"/>
    </row>
    <row r="150" spans="1:1" s="2" customFormat="1" ht="15" customHeight="1" x14ac:dyDescent="0.25">
      <c r="A150" s="44"/>
    </row>
    <row r="151" spans="1:1" s="2" customFormat="1" x14ac:dyDescent="0.25">
      <c r="A151" s="44"/>
    </row>
    <row r="152" spans="1:1" s="2" customFormat="1" ht="15" customHeight="1" x14ac:dyDescent="0.25">
      <c r="A152" s="44"/>
    </row>
    <row r="153" spans="1:1" s="2" customFormat="1" ht="15" customHeight="1" x14ac:dyDescent="0.25">
      <c r="A153" s="44"/>
    </row>
    <row r="154" spans="1:1" s="2" customFormat="1" x14ac:dyDescent="0.25">
      <c r="A154" s="44"/>
    </row>
    <row r="155" spans="1:1" s="2" customFormat="1" ht="15" customHeight="1" x14ac:dyDescent="0.25">
      <c r="A155" s="44"/>
    </row>
    <row r="156" spans="1:1" s="2" customFormat="1" x14ac:dyDescent="0.25">
      <c r="A156" s="44"/>
    </row>
    <row r="157" spans="1:1" s="2" customFormat="1" x14ac:dyDescent="0.25">
      <c r="A157" s="44"/>
    </row>
    <row r="158" spans="1:1" s="2" customFormat="1" x14ac:dyDescent="0.25">
      <c r="A158" s="44"/>
    </row>
    <row r="159" spans="1:1" s="2" customFormat="1" ht="12" x14ac:dyDescent="0.2">
      <c r="A159" s="43"/>
    </row>
    <row r="160" spans="1:1" s="2" customFormat="1" ht="15" customHeight="1" x14ac:dyDescent="0.25">
      <c r="A160" s="44"/>
    </row>
    <row r="161" spans="1:1" s="2" customFormat="1" x14ac:dyDescent="0.25">
      <c r="A161" s="44"/>
    </row>
    <row r="162" spans="1:1" s="2" customFormat="1" ht="15" customHeight="1" x14ac:dyDescent="0.25">
      <c r="A162" s="44"/>
    </row>
    <row r="163" spans="1:1" s="2" customFormat="1" ht="15" customHeight="1" x14ac:dyDescent="0.25">
      <c r="A163" s="44"/>
    </row>
    <row r="164" spans="1:1" s="2" customFormat="1" x14ac:dyDescent="0.25">
      <c r="A164" s="44"/>
    </row>
    <row r="165" spans="1:1" s="2" customFormat="1" x14ac:dyDescent="0.25">
      <c r="A165" s="44"/>
    </row>
    <row r="166" spans="1:1" s="2" customFormat="1" x14ac:dyDescent="0.25">
      <c r="A166" s="44"/>
    </row>
    <row r="167" spans="1:1" s="2" customFormat="1" x14ac:dyDescent="0.25">
      <c r="A167" s="44"/>
    </row>
    <row r="168" spans="1:1" s="5" customFormat="1" x14ac:dyDescent="0.25">
      <c r="A168" s="43"/>
    </row>
    <row r="169" spans="1:1" s="5" customFormat="1" x14ac:dyDescent="0.25">
      <c r="A169" s="43"/>
    </row>
    <row r="170" spans="1:1" s="5" customFormat="1" ht="15" customHeight="1" x14ac:dyDescent="0.25">
      <c r="A170" s="43"/>
    </row>
    <row r="171" spans="1:1" s="5" customFormat="1" x14ac:dyDescent="0.25">
      <c r="A171" s="43"/>
    </row>
    <row r="172" spans="1:1" s="5" customFormat="1" x14ac:dyDescent="0.25">
      <c r="A172" s="43"/>
    </row>
    <row r="173" spans="1:1" s="5" customFormat="1" ht="15" customHeight="1" x14ac:dyDescent="0.25">
      <c r="A173" s="43"/>
    </row>
    <row r="174" spans="1:1" s="5" customFormat="1" x14ac:dyDescent="0.25">
      <c r="A174" s="43"/>
    </row>
    <row r="175" spans="1:1" s="5" customFormat="1" x14ac:dyDescent="0.25">
      <c r="A175" s="43"/>
    </row>
    <row r="176" spans="1:1" s="5" customFormat="1" x14ac:dyDescent="0.25">
      <c r="A176" s="43"/>
    </row>
    <row r="177" spans="1:1" s="5" customFormat="1" x14ac:dyDescent="0.25">
      <c r="A177" s="43"/>
    </row>
    <row r="178" spans="1:1" s="5" customFormat="1" x14ac:dyDescent="0.25">
      <c r="A178" s="43"/>
    </row>
    <row r="179" spans="1:1" s="5" customFormat="1" x14ac:dyDescent="0.25">
      <c r="A179" s="43"/>
    </row>
    <row r="180" spans="1:1" s="5" customFormat="1" x14ac:dyDescent="0.25">
      <c r="A180" s="43"/>
    </row>
  </sheetData>
  <mergeCells count="39">
    <mergeCell ref="A21:C21"/>
    <mergeCell ref="A1:D1"/>
    <mergeCell ref="A11:D11"/>
    <mergeCell ref="A13:D13"/>
    <mergeCell ref="A16:D16"/>
    <mergeCell ref="A17:D17"/>
    <mergeCell ref="A12:D12"/>
    <mergeCell ref="A53:C53"/>
    <mergeCell ref="A22:D22"/>
    <mergeCell ref="A27:C27"/>
    <mergeCell ref="A29:D29"/>
    <mergeCell ref="A33:C33"/>
    <mergeCell ref="A35:D35"/>
    <mergeCell ref="A36:B36"/>
    <mergeCell ref="A39:B39"/>
    <mergeCell ref="A41:D41"/>
    <mergeCell ref="A42:C42"/>
    <mergeCell ref="A43:B43"/>
    <mergeCell ref="A52:B52"/>
    <mergeCell ref="A97:D97"/>
    <mergeCell ref="A61:C61"/>
    <mergeCell ref="A63:D63"/>
    <mergeCell ref="A68:B68"/>
    <mergeCell ref="A70:D70"/>
    <mergeCell ref="A77:B77"/>
    <mergeCell ref="A79:D79"/>
    <mergeCell ref="A80:C80"/>
    <mergeCell ref="A82:D82"/>
    <mergeCell ref="A83:D83"/>
    <mergeCell ref="A92:C92"/>
    <mergeCell ref="A95:B95"/>
    <mergeCell ref="B128:C128"/>
    <mergeCell ref="A129:C129"/>
    <mergeCell ref="A102:C102"/>
    <mergeCell ref="A104:D104"/>
    <mergeCell ref="A105:C105"/>
    <mergeCell ref="A118:C118"/>
    <mergeCell ref="A120:D120"/>
    <mergeCell ref="A127:B127"/>
  </mergeCells>
  <dataValidations count="4">
    <dataValidation type="decimal" allowBlank="1" showInputMessage="1" showErrorMessage="1" promptTitle="ATENÇÃO" sqref="HU136 RQ136 ABM136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Q104:RQ105 ABM104:ABM105 ABM102 RQ102 HU102 HU104:HU105">
      <formula1>0</formula1>
      <formula2>10000</formula2>
    </dataValidation>
    <dataValidation allowBlank="1" showInputMessage="1" showErrorMessage="1" prompt="O VALOR A SER PREENCHIDO DEVERÁ SE REFERIR A UM PROFISSIONAL." sqref="HT100 RP100 ABL100">
      <formula1>0</formula1>
      <formula2>0</formula2>
    </dataValidation>
    <dataValidation allowBlank="1" showInputMessage="1" showErrorMessage="1" promptTitle="ATENÇÃO" sqref="HU101 RQ101 ABM101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D179"/>
  <sheetViews>
    <sheetView showGridLines="0" topLeftCell="A70" zoomScaleNormal="100" zoomScaleSheetLayoutView="100" workbookViewId="0">
      <selection activeCell="C92" sqref="C92:C93"/>
    </sheetView>
  </sheetViews>
  <sheetFormatPr defaultRowHeight="15" x14ac:dyDescent="0.25"/>
  <cols>
    <col min="1" max="1" width="9.42578125" style="45" customWidth="1"/>
    <col min="2" max="2" width="70.140625" style="5" customWidth="1"/>
    <col min="3" max="3" width="15.42578125" style="5" customWidth="1"/>
    <col min="4" max="4" width="14.28515625" style="5" customWidth="1"/>
    <col min="5" max="992" width="9.140625" style="5"/>
    <col min="993" max="16384" width="9.140625" style="1"/>
  </cols>
  <sheetData>
    <row r="1" spans="1:992" ht="20.25" x14ac:dyDescent="0.25">
      <c r="A1" s="220" t="s">
        <v>21</v>
      </c>
      <c r="B1" s="221"/>
      <c r="C1" s="221"/>
      <c r="D1" s="22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</row>
    <row r="2" spans="1:992" ht="15.75" x14ac:dyDescent="0.25">
      <c r="A2" s="10" t="s">
        <v>24</v>
      </c>
      <c r="B2" s="17"/>
      <c r="C2" s="9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</row>
    <row r="3" spans="1:992" ht="15.75" x14ac:dyDescent="0.25">
      <c r="A3" s="10" t="s">
        <v>25</v>
      </c>
      <c r="B3" s="11"/>
      <c r="C3" s="9"/>
      <c r="D3" s="2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</row>
    <row r="4" spans="1:992" ht="15.75" x14ac:dyDescent="0.25">
      <c r="A4" s="10" t="s">
        <v>23</v>
      </c>
      <c r="B4" s="11"/>
      <c r="C4" s="9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</row>
    <row r="5" spans="1:992" s="2" customFormat="1" ht="15.75" x14ac:dyDescent="0.25">
      <c r="A5" s="12" t="s">
        <v>22</v>
      </c>
      <c r="B5" s="13"/>
      <c r="C5" s="14"/>
      <c r="D5" s="24"/>
    </row>
    <row r="6" spans="1:992" s="2" customFormat="1" ht="15.75" x14ac:dyDescent="0.25">
      <c r="A6" s="12" t="s">
        <v>183</v>
      </c>
      <c r="B6" s="13"/>
      <c r="C6" s="14"/>
      <c r="D6" s="24"/>
    </row>
    <row r="7" spans="1:992" s="2" customFormat="1" ht="15.75" x14ac:dyDescent="0.25">
      <c r="A7" s="12" t="s">
        <v>101</v>
      </c>
      <c r="B7" s="13"/>
      <c r="C7" s="14"/>
      <c r="D7" s="24"/>
    </row>
    <row r="8" spans="1:992" s="2" customFormat="1" ht="15.75" x14ac:dyDescent="0.25">
      <c r="A8" s="12" t="s">
        <v>100</v>
      </c>
      <c r="B8" s="15"/>
      <c r="C8" s="14"/>
      <c r="D8" s="24"/>
    </row>
    <row r="9" spans="1:992" ht="15.75" x14ac:dyDescent="0.25">
      <c r="A9" s="12" t="s">
        <v>113</v>
      </c>
      <c r="B9" s="14"/>
      <c r="C9" s="9"/>
      <c r="D9" s="2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</row>
    <row r="10" spans="1:992" s="2" customFormat="1" ht="15.75" x14ac:dyDescent="0.25">
      <c r="A10" s="12" t="s">
        <v>182</v>
      </c>
      <c r="B10" s="15"/>
      <c r="C10" s="14"/>
      <c r="D10" s="24"/>
    </row>
    <row r="11" spans="1:992" s="4" customFormat="1" ht="15.75" customHeight="1" x14ac:dyDescent="0.25">
      <c r="A11" s="223" t="s">
        <v>189</v>
      </c>
      <c r="B11" s="224"/>
      <c r="C11" s="224"/>
      <c r="D11" s="225"/>
    </row>
    <row r="12" spans="1:992" s="2" customFormat="1" ht="15.75" x14ac:dyDescent="0.25">
      <c r="A12" s="246" t="s">
        <v>184</v>
      </c>
      <c r="B12" s="247"/>
      <c r="C12" s="247"/>
      <c r="D12" s="248"/>
    </row>
    <row r="13" spans="1:992" ht="18.75" x14ac:dyDescent="0.3">
      <c r="A13" s="226" t="s">
        <v>35</v>
      </c>
      <c r="B13" s="226"/>
      <c r="C13" s="226"/>
      <c r="D13" s="22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</row>
    <row r="14" spans="1:992" ht="31.5" x14ac:dyDescent="0.25">
      <c r="A14" s="50" t="s">
        <v>39</v>
      </c>
      <c r="B14" s="105" t="s">
        <v>36</v>
      </c>
      <c r="C14" s="105" t="s">
        <v>37</v>
      </c>
      <c r="D14" s="105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</row>
    <row r="15" spans="1:992" ht="31.5" x14ac:dyDescent="0.25">
      <c r="A15" s="52">
        <v>1</v>
      </c>
      <c r="B15" s="53" t="s">
        <v>173</v>
      </c>
      <c r="C15" s="54" t="s">
        <v>186</v>
      </c>
      <c r="D15" s="106"/>
      <c r="E15" s="1"/>
      <c r="F15" s="11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</row>
    <row r="16" spans="1:992" ht="26.25" customHeight="1" x14ac:dyDescent="0.25">
      <c r="A16" s="227" t="s">
        <v>4</v>
      </c>
      <c r="B16" s="227"/>
      <c r="C16" s="227"/>
      <c r="D16" s="22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</row>
    <row r="17" spans="1:991" ht="26.25" customHeight="1" x14ac:dyDescent="0.25">
      <c r="A17" s="228" t="s">
        <v>114</v>
      </c>
      <c r="B17" s="228"/>
      <c r="C17" s="228"/>
      <c r="D17" s="22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</row>
    <row r="18" spans="1:991" ht="15.75" customHeight="1" x14ac:dyDescent="0.25">
      <c r="A18" s="50" t="s">
        <v>42</v>
      </c>
      <c r="B18" s="55" t="s">
        <v>36</v>
      </c>
      <c r="C18" s="62" t="s">
        <v>79</v>
      </c>
      <c r="D18" s="50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</row>
    <row r="19" spans="1:991" ht="15.75" customHeight="1" x14ac:dyDescent="0.25">
      <c r="A19" s="56" t="s">
        <v>0</v>
      </c>
      <c r="B19" s="53" t="s">
        <v>145</v>
      </c>
      <c r="C19" s="54">
        <v>1</v>
      </c>
      <c r="D19" s="10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</row>
    <row r="20" spans="1:991" s="2" customFormat="1" ht="15.75" customHeight="1" x14ac:dyDescent="0.25">
      <c r="A20" s="219" t="s">
        <v>124</v>
      </c>
      <c r="B20" s="219"/>
      <c r="C20" s="219"/>
      <c r="D20" s="108">
        <f>ROUND(SUM(D19:D19),2)</f>
        <v>0</v>
      </c>
    </row>
    <row r="21" spans="1:991" s="5" customFormat="1" ht="26.25" customHeight="1" x14ac:dyDescent="0.25">
      <c r="A21" s="228" t="s">
        <v>117</v>
      </c>
      <c r="B21" s="228"/>
      <c r="C21" s="228"/>
      <c r="D21" s="22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</row>
    <row r="22" spans="1:991" s="5" customFormat="1" ht="15.75" customHeight="1" x14ac:dyDescent="0.25">
      <c r="A22" s="50" t="s">
        <v>42</v>
      </c>
      <c r="B22" s="55" t="s">
        <v>36</v>
      </c>
      <c r="C22" s="62" t="s">
        <v>79</v>
      </c>
      <c r="D22" s="50" t="s">
        <v>41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</row>
    <row r="23" spans="1:991" s="5" customFormat="1" ht="15.75" customHeight="1" x14ac:dyDescent="0.25">
      <c r="A23" s="56" t="s">
        <v>0</v>
      </c>
      <c r="B23" s="53" t="s">
        <v>116</v>
      </c>
      <c r="C23" s="56"/>
      <c r="D23" s="107">
        <v>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</row>
    <row r="24" spans="1:991" s="5" customFormat="1" ht="15.75" customHeight="1" x14ac:dyDescent="0.25">
      <c r="A24" s="56" t="s">
        <v>1</v>
      </c>
      <c r="B24" s="53" t="s">
        <v>112</v>
      </c>
      <c r="C24" s="54">
        <v>0</v>
      </c>
      <c r="D24" s="107">
        <f>ROUND((C24*D20),2)</f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</row>
    <row r="25" spans="1:991" s="2" customFormat="1" ht="15.75" customHeight="1" x14ac:dyDescent="0.25">
      <c r="A25" s="84" t="s">
        <v>2</v>
      </c>
      <c r="B25" s="85" t="s">
        <v>10</v>
      </c>
      <c r="C25" s="84"/>
      <c r="D25" s="109"/>
    </row>
    <row r="26" spans="1:991" s="2" customFormat="1" ht="15.75" customHeight="1" x14ac:dyDescent="0.25">
      <c r="A26" s="230" t="s">
        <v>125</v>
      </c>
      <c r="B26" s="230"/>
      <c r="C26" s="230"/>
      <c r="D26" s="110">
        <f>ROUND(SUM(D23:D25),2)</f>
        <v>0</v>
      </c>
    </row>
    <row r="27" spans="1:991" s="2" customFormat="1" ht="15.75" customHeight="1" x14ac:dyDescent="0.25">
      <c r="A27" s="82"/>
      <c r="B27" s="82"/>
      <c r="C27" s="82"/>
      <c r="D27" s="83"/>
    </row>
    <row r="28" spans="1:991" s="5" customFormat="1" ht="15.75" x14ac:dyDescent="0.25">
      <c r="A28" s="231" t="s">
        <v>118</v>
      </c>
      <c r="B28" s="231"/>
      <c r="C28" s="231"/>
      <c r="D28" s="23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</row>
    <row r="29" spans="1:991" s="5" customFormat="1" ht="15.75" x14ac:dyDescent="0.25">
      <c r="A29" s="88" t="s">
        <v>42</v>
      </c>
      <c r="B29" s="88" t="s">
        <v>88</v>
      </c>
      <c r="C29" s="88"/>
      <c r="D29" s="90" t="s">
        <v>41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</row>
    <row r="30" spans="1:991" s="5" customFormat="1" ht="15.75" x14ac:dyDescent="0.25">
      <c r="A30" s="86" t="s">
        <v>119</v>
      </c>
      <c r="B30" s="87" t="s">
        <v>120</v>
      </c>
      <c r="C30" s="87"/>
      <c r="D30" s="111">
        <f>D20</f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</row>
    <row r="31" spans="1:991" s="5" customFormat="1" ht="15.75" x14ac:dyDescent="0.25">
      <c r="A31" s="58" t="s">
        <v>121</v>
      </c>
      <c r="B31" s="59" t="s">
        <v>122</v>
      </c>
      <c r="C31" s="59"/>
      <c r="D31" s="81">
        <f>D26</f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</row>
    <row r="32" spans="1:991" s="5" customFormat="1" ht="15.75" x14ac:dyDescent="0.25">
      <c r="A32" s="219" t="s">
        <v>70</v>
      </c>
      <c r="B32" s="219"/>
      <c r="C32" s="219"/>
      <c r="D32" s="108">
        <f>SUM(D30:D31)</f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</row>
    <row r="33" spans="1:4" s="2" customFormat="1" ht="15.75" customHeight="1" x14ac:dyDescent="0.25">
      <c r="A33" s="82"/>
      <c r="B33" s="82"/>
      <c r="C33" s="82"/>
      <c r="D33" s="83"/>
    </row>
    <row r="34" spans="1:4" s="2" customFormat="1" ht="25.5" customHeight="1" x14ac:dyDescent="0.2">
      <c r="A34" s="227" t="s">
        <v>123</v>
      </c>
      <c r="B34" s="227"/>
      <c r="C34" s="227"/>
      <c r="D34" s="227"/>
    </row>
    <row r="35" spans="1:4" s="2" customFormat="1" ht="31.5" customHeight="1" x14ac:dyDescent="0.2">
      <c r="A35" s="228" t="s">
        <v>45</v>
      </c>
      <c r="B35" s="228"/>
      <c r="C35" s="62" t="s">
        <v>79</v>
      </c>
      <c r="D35" s="62" t="s">
        <v>41</v>
      </c>
    </row>
    <row r="36" spans="1:4" s="2" customFormat="1" ht="15.75" customHeight="1" x14ac:dyDescent="0.25">
      <c r="A36" s="58" t="s">
        <v>0</v>
      </c>
      <c r="B36" s="59" t="s">
        <v>46</v>
      </c>
      <c r="C36" s="60">
        <v>0</v>
      </c>
      <c r="D36" s="81">
        <f>ROUND(($D$20*C36),2)</f>
        <v>0</v>
      </c>
    </row>
    <row r="37" spans="1:4" s="2" customFormat="1" ht="15.75" customHeight="1" x14ac:dyDescent="0.25">
      <c r="A37" s="58" t="s">
        <v>1</v>
      </c>
      <c r="B37" s="59" t="s">
        <v>48</v>
      </c>
      <c r="C37" s="60">
        <v>0</v>
      </c>
      <c r="D37" s="81">
        <f>ROUND(($D$20*C37),2)</f>
        <v>0</v>
      </c>
    </row>
    <row r="38" spans="1:4" s="2" customFormat="1" ht="15.75" customHeight="1" x14ac:dyDescent="0.25">
      <c r="A38" s="232" t="s">
        <v>50</v>
      </c>
      <c r="B38" s="232"/>
      <c r="C38" s="61">
        <f>SUM(C36:C37)</f>
        <v>0</v>
      </c>
      <c r="D38" s="104">
        <f>ROUND(SUM(D36:D37),2)</f>
        <v>0</v>
      </c>
    </row>
    <row r="39" spans="1:4" s="2" customFormat="1" ht="15.75" customHeight="1" x14ac:dyDescent="0.25">
      <c r="A39" s="82"/>
      <c r="B39" s="82"/>
      <c r="C39" s="82"/>
      <c r="D39" s="83"/>
    </row>
    <row r="40" spans="1:4" s="2" customFormat="1" ht="25.5" customHeight="1" x14ac:dyDescent="0.2">
      <c r="A40" s="233" t="s">
        <v>89</v>
      </c>
      <c r="B40" s="233"/>
      <c r="C40" s="233"/>
      <c r="D40" s="233"/>
    </row>
    <row r="41" spans="1:4" s="2" customFormat="1" ht="25.5" customHeight="1" x14ac:dyDescent="0.2">
      <c r="A41" s="234" t="s">
        <v>128</v>
      </c>
      <c r="B41" s="234"/>
      <c r="C41" s="234"/>
      <c r="D41" s="112">
        <f>D20+D38</f>
        <v>0</v>
      </c>
    </row>
    <row r="42" spans="1:4" s="2" customFormat="1" ht="31.5" customHeight="1" x14ac:dyDescent="0.2">
      <c r="A42" s="228" t="s">
        <v>49</v>
      </c>
      <c r="B42" s="228"/>
      <c r="C42" s="62" t="s">
        <v>79</v>
      </c>
      <c r="D42" s="62" t="s">
        <v>41</v>
      </c>
    </row>
    <row r="43" spans="1:4" s="2" customFormat="1" ht="15.75" customHeight="1" x14ac:dyDescent="0.25">
      <c r="A43" s="58" t="s">
        <v>0</v>
      </c>
      <c r="B43" s="59" t="s">
        <v>132</v>
      </c>
      <c r="C43" s="255"/>
      <c r="D43" s="81">
        <f t="shared" ref="D43:D50" si="0">ROUND(($D$41*C43),2)</f>
        <v>0</v>
      </c>
    </row>
    <row r="44" spans="1:4" s="2" customFormat="1" ht="15.75" customHeight="1" x14ac:dyDescent="0.25">
      <c r="A44" s="58" t="s">
        <v>1</v>
      </c>
      <c r="B44" s="59" t="s">
        <v>133</v>
      </c>
      <c r="C44" s="255"/>
      <c r="D44" s="81">
        <f t="shared" si="0"/>
        <v>0</v>
      </c>
    </row>
    <row r="45" spans="1:4" s="2" customFormat="1" ht="15.75" customHeight="1" x14ac:dyDescent="0.25">
      <c r="A45" s="58" t="s">
        <v>0</v>
      </c>
      <c r="B45" s="59" t="s">
        <v>134</v>
      </c>
      <c r="C45" s="255"/>
      <c r="D45" s="81">
        <f t="shared" si="0"/>
        <v>0</v>
      </c>
    </row>
    <row r="46" spans="1:4" s="2" customFormat="1" ht="15.75" customHeight="1" x14ac:dyDescent="0.25">
      <c r="A46" s="58" t="s">
        <v>1</v>
      </c>
      <c r="B46" s="59" t="s">
        <v>14</v>
      </c>
      <c r="C46" s="255"/>
      <c r="D46" s="81">
        <f t="shared" si="0"/>
        <v>0</v>
      </c>
    </row>
    <row r="47" spans="1:4" s="2" customFormat="1" ht="15.75" customHeight="1" x14ac:dyDescent="0.25">
      <c r="A47" s="58" t="s">
        <v>0</v>
      </c>
      <c r="B47" s="59" t="s">
        <v>15</v>
      </c>
      <c r="C47" s="255"/>
      <c r="D47" s="81">
        <f t="shared" si="0"/>
        <v>0</v>
      </c>
    </row>
    <row r="48" spans="1:4" s="2" customFormat="1" ht="15.75" customHeight="1" x14ac:dyDescent="0.25">
      <c r="A48" s="58" t="s">
        <v>1</v>
      </c>
      <c r="B48" s="59" t="s">
        <v>16</v>
      </c>
      <c r="C48" s="255"/>
      <c r="D48" s="81">
        <f t="shared" si="0"/>
        <v>0</v>
      </c>
    </row>
    <row r="49" spans="1:991" s="2" customFormat="1" ht="31.5" customHeight="1" x14ac:dyDescent="0.25">
      <c r="A49" s="64" t="s">
        <v>0</v>
      </c>
      <c r="B49" s="65" t="s">
        <v>44</v>
      </c>
      <c r="C49" s="256"/>
      <c r="D49" s="113">
        <f t="shared" si="0"/>
        <v>0</v>
      </c>
    </row>
    <row r="50" spans="1:991" s="2" customFormat="1" ht="15.75" customHeight="1" x14ac:dyDescent="0.25">
      <c r="A50" s="58" t="s">
        <v>1</v>
      </c>
      <c r="B50" s="59" t="s">
        <v>17</v>
      </c>
      <c r="C50" s="255"/>
      <c r="D50" s="81">
        <f t="shared" si="0"/>
        <v>0</v>
      </c>
    </row>
    <row r="51" spans="1:991" s="2" customFormat="1" ht="15.75" customHeight="1" x14ac:dyDescent="0.25">
      <c r="A51" s="232" t="s">
        <v>51</v>
      </c>
      <c r="B51" s="232"/>
      <c r="C51" s="61">
        <f>SUM(C43:C50)</f>
        <v>0</v>
      </c>
      <c r="D51" s="104">
        <f>SUM(D43:D50)</f>
        <v>0</v>
      </c>
    </row>
    <row r="52" spans="1:991" s="2" customFormat="1" ht="15.75" customHeight="1" x14ac:dyDescent="0.25">
      <c r="A52" s="229" t="s">
        <v>52</v>
      </c>
      <c r="B52" s="229"/>
      <c r="C52" s="229"/>
      <c r="D52" s="67" t="s">
        <v>41</v>
      </c>
    </row>
    <row r="53" spans="1:991" s="2" customFormat="1" ht="15.75" x14ac:dyDescent="0.25">
      <c r="A53" s="58" t="s">
        <v>0</v>
      </c>
      <c r="B53" s="59" t="s">
        <v>129</v>
      </c>
      <c r="C53" s="59"/>
      <c r="D53" s="81"/>
    </row>
    <row r="54" spans="1:991" s="2" customFormat="1" ht="15.75" x14ac:dyDescent="0.25">
      <c r="A54" s="58" t="s">
        <v>1</v>
      </c>
      <c r="B54" s="59" t="s">
        <v>185</v>
      </c>
      <c r="C54" s="59"/>
      <c r="D54" s="81"/>
    </row>
    <row r="55" spans="1:991" s="2" customFormat="1" ht="15.75" x14ac:dyDescent="0.25">
      <c r="A55" s="58" t="s">
        <v>2</v>
      </c>
      <c r="B55" s="59" t="s">
        <v>12</v>
      </c>
      <c r="C55" s="59"/>
      <c r="D55" s="81"/>
    </row>
    <row r="56" spans="1:991" s="2" customFormat="1" ht="15.75" x14ac:dyDescent="0.25">
      <c r="A56" s="58" t="s">
        <v>3</v>
      </c>
      <c r="B56" s="59" t="s">
        <v>130</v>
      </c>
      <c r="C56" s="59"/>
      <c r="D56" s="81"/>
    </row>
    <row r="57" spans="1:991" s="2" customFormat="1" ht="15.75" x14ac:dyDescent="0.25">
      <c r="A57" s="58" t="s">
        <v>5</v>
      </c>
      <c r="B57" s="59" t="s">
        <v>131</v>
      </c>
      <c r="C57" s="59"/>
      <c r="D57" s="81"/>
    </row>
    <row r="58" spans="1:991" s="2" customFormat="1" ht="15.75" x14ac:dyDescent="0.25">
      <c r="A58" s="68" t="s">
        <v>6</v>
      </c>
      <c r="B58" s="69" t="s">
        <v>43</v>
      </c>
      <c r="C58" s="59"/>
      <c r="D58" s="81"/>
    </row>
    <row r="59" spans="1:991" s="5" customFormat="1" ht="15.75" x14ac:dyDescent="0.25">
      <c r="A59" s="68" t="s">
        <v>7</v>
      </c>
      <c r="B59" s="69" t="s">
        <v>10</v>
      </c>
      <c r="C59" s="69"/>
      <c r="D59" s="107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</row>
    <row r="60" spans="1:991" s="5" customFormat="1" ht="15.75" x14ac:dyDescent="0.25">
      <c r="A60" s="219" t="s">
        <v>53</v>
      </c>
      <c r="B60" s="219"/>
      <c r="C60" s="219"/>
      <c r="D60" s="108">
        <f>SUM(D53:D59)</f>
        <v>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</row>
    <row r="61" spans="1:991" s="2" customFormat="1" ht="15.75" customHeight="1" x14ac:dyDescent="0.25">
      <c r="A61" s="82"/>
      <c r="B61" s="82"/>
      <c r="C61" s="82"/>
      <c r="D61" s="83"/>
    </row>
    <row r="62" spans="1:991" s="5" customFormat="1" ht="15.75" x14ac:dyDescent="0.25">
      <c r="A62" s="235" t="s">
        <v>54</v>
      </c>
      <c r="B62" s="235"/>
      <c r="C62" s="235"/>
      <c r="D62" s="235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</row>
    <row r="63" spans="1:991" s="5" customFormat="1" ht="15.75" x14ac:dyDescent="0.25">
      <c r="A63" s="57" t="s">
        <v>42</v>
      </c>
      <c r="B63" s="57" t="s">
        <v>88</v>
      </c>
      <c r="C63" s="57"/>
      <c r="D63" s="57" t="s">
        <v>41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</row>
    <row r="64" spans="1:991" s="5" customFormat="1" ht="15.75" x14ac:dyDescent="0.25">
      <c r="A64" s="58" t="s">
        <v>55</v>
      </c>
      <c r="B64" s="59" t="s">
        <v>90</v>
      </c>
      <c r="C64" s="60">
        <f>C38</f>
        <v>0</v>
      </c>
      <c r="D64" s="81">
        <f>D38</f>
        <v>0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</row>
    <row r="65" spans="1:991" s="5" customFormat="1" ht="15.75" x14ac:dyDescent="0.25">
      <c r="A65" s="58" t="s">
        <v>56</v>
      </c>
      <c r="B65" s="59" t="s">
        <v>58</v>
      </c>
      <c r="C65" s="60">
        <f>C51</f>
        <v>0</v>
      </c>
      <c r="D65" s="81">
        <f>D51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</row>
    <row r="66" spans="1:991" s="5" customFormat="1" ht="15.75" x14ac:dyDescent="0.25">
      <c r="A66" s="58" t="s">
        <v>57</v>
      </c>
      <c r="B66" s="59" t="s">
        <v>59</v>
      </c>
      <c r="C66" s="59"/>
      <c r="D66" s="81">
        <f>D60</f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</row>
    <row r="67" spans="1:991" s="5" customFormat="1" ht="15.75" x14ac:dyDescent="0.25">
      <c r="A67" s="236" t="s">
        <v>71</v>
      </c>
      <c r="B67" s="237"/>
      <c r="C67" s="95">
        <f>SUM(C64:C66)</f>
        <v>0</v>
      </c>
      <c r="D67" s="108">
        <f>SUM(D64:D66)</f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</row>
    <row r="68" spans="1:991" s="2" customFormat="1" ht="15.75" customHeight="1" x14ac:dyDescent="0.25">
      <c r="A68" s="82"/>
      <c r="B68" s="82"/>
      <c r="C68" s="82"/>
      <c r="D68" s="83"/>
    </row>
    <row r="69" spans="1:991" s="5" customFormat="1" ht="25.5" customHeight="1" x14ac:dyDescent="0.25">
      <c r="A69" s="227" t="s">
        <v>60</v>
      </c>
      <c r="B69" s="227"/>
      <c r="C69" s="227"/>
      <c r="D69" s="22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</row>
    <row r="70" spans="1:991" s="5" customFormat="1" ht="15.75" x14ac:dyDescent="0.25">
      <c r="A70" s="68" t="s">
        <v>0</v>
      </c>
      <c r="B70" s="89" t="s">
        <v>61</v>
      </c>
      <c r="C70" s="93">
        <v>0</v>
      </c>
      <c r="D70" s="114">
        <f>C70*D32</f>
        <v>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</row>
    <row r="71" spans="1:991" s="5" customFormat="1" ht="15.75" x14ac:dyDescent="0.25">
      <c r="A71" s="68" t="s">
        <v>1</v>
      </c>
      <c r="B71" s="70" t="s">
        <v>62</v>
      </c>
      <c r="C71" s="91">
        <v>0</v>
      </c>
      <c r="D71" s="115">
        <f>ROUND((D70*C71),2)</f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</row>
    <row r="72" spans="1:991" s="5" customFormat="1" ht="15.75" x14ac:dyDescent="0.25">
      <c r="A72" s="68" t="s">
        <v>2</v>
      </c>
      <c r="B72" s="70" t="s">
        <v>63</v>
      </c>
      <c r="C72" s="92">
        <v>0</v>
      </c>
      <c r="D72" s="115">
        <f>ROUND((D20*C72),2)</f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</row>
    <row r="73" spans="1:991" s="5" customFormat="1" ht="15.75" x14ac:dyDescent="0.25">
      <c r="A73" s="68" t="s">
        <v>3</v>
      </c>
      <c r="B73" s="89" t="s">
        <v>64</v>
      </c>
      <c r="C73" s="94">
        <v>0</v>
      </c>
      <c r="D73" s="114">
        <f>ROUND(((D20+D67)/12+0.5*D44)*C73,2)</f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</row>
    <row r="74" spans="1:991" s="5" customFormat="1" ht="15.75" x14ac:dyDescent="0.25">
      <c r="A74" s="68" t="s">
        <v>5</v>
      </c>
      <c r="B74" s="70" t="s">
        <v>65</v>
      </c>
      <c r="C74" s="71">
        <v>0</v>
      </c>
      <c r="D74" s="115">
        <f>ROUND((D73*C74),2)</f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</row>
    <row r="75" spans="1:991" s="5" customFormat="1" ht="15.75" x14ac:dyDescent="0.25">
      <c r="A75" s="68" t="s">
        <v>6</v>
      </c>
      <c r="B75" s="70" t="s">
        <v>66</v>
      </c>
      <c r="C75" s="72">
        <v>0</v>
      </c>
      <c r="D75" s="115">
        <f>ROUND(($D$20*C75),2)</f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</row>
    <row r="76" spans="1:991" s="5" customFormat="1" ht="15.75" x14ac:dyDescent="0.25">
      <c r="A76" s="236" t="s">
        <v>72</v>
      </c>
      <c r="B76" s="237"/>
      <c r="C76" s="95">
        <f>SUM(C70:C75)</f>
        <v>0</v>
      </c>
      <c r="D76" s="108">
        <f>ROUND(SUM(D70:D75),2)</f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</row>
    <row r="77" spans="1:991" s="2" customFormat="1" ht="15.75" customHeight="1" x14ac:dyDescent="0.25">
      <c r="A77" s="82"/>
      <c r="B77" s="82"/>
      <c r="C77" s="82"/>
      <c r="D77" s="83"/>
    </row>
    <row r="78" spans="1:991" s="5" customFormat="1" ht="25.5" customHeight="1" x14ac:dyDescent="0.25">
      <c r="A78" s="233" t="s">
        <v>96</v>
      </c>
      <c r="B78" s="233"/>
      <c r="C78" s="233"/>
      <c r="D78" s="23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</row>
    <row r="79" spans="1:991" s="5" customFormat="1" ht="25.5" customHeight="1" x14ac:dyDescent="0.25">
      <c r="A79" s="234" t="s">
        <v>141</v>
      </c>
      <c r="B79" s="234"/>
      <c r="C79" s="234"/>
      <c r="D79" s="112">
        <f>D20+D67+D76</f>
        <v>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</row>
    <row r="80" spans="1:991" s="2" customFormat="1" ht="15.75" customHeight="1" x14ac:dyDescent="0.25">
      <c r="A80" s="82"/>
      <c r="B80" s="82"/>
      <c r="C80" s="82"/>
      <c r="D80" s="83"/>
    </row>
    <row r="81" spans="1:991" s="5" customFormat="1" ht="25.5" customHeight="1" x14ac:dyDescent="0.25">
      <c r="A81" s="227" t="s">
        <v>126</v>
      </c>
      <c r="B81" s="227"/>
      <c r="C81" s="227"/>
      <c r="D81" s="227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</row>
    <row r="82" spans="1:991" s="5" customFormat="1" ht="15.75" x14ac:dyDescent="0.25">
      <c r="A82" s="238" t="s">
        <v>127</v>
      </c>
      <c r="B82" s="239"/>
      <c r="C82" s="239"/>
      <c r="D82" s="240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</row>
    <row r="83" spans="1:991" s="5" customFormat="1" ht="15.75" x14ac:dyDescent="0.25">
      <c r="A83" s="67" t="s">
        <v>42</v>
      </c>
      <c r="B83" s="57" t="s">
        <v>36</v>
      </c>
      <c r="C83" s="62" t="s">
        <v>79</v>
      </c>
      <c r="D83" s="67" t="s">
        <v>41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</row>
    <row r="84" spans="1:991" s="5" customFormat="1" ht="15.75" x14ac:dyDescent="0.25">
      <c r="A84" s="58" t="s">
        <v>0</v>
      </c>
      <c r="B84" s="59" t="s">
        <v>47</v>
      </c>
      <c r="C84" s="255"/>
      <c r="D84" s="81">
        <f>ROUND(C84*$D$30,2)</f>
        <v>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</row>
    <row r="85" spans="1:991" s="5" customFormat="1" ht="15.75" x14ac:dyDescent="0.25">
      <c r="A85" s="58" t="s">
        <v>1</v>
      </c>
      <c r="B85" s="59" t="s">
        <v>136</v>
      </c>
      <c r="C85" s="255"/>
      <c r="D85" s="81">
        <f t="shared" ref="D85:D90" si="1">ROUND(C85*$D$30,2)</f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</row>
    <row r="86" spans="1:991" s="5" customFormat="1" ht="15.75" x14ac:dyDescent="0.25">
      <c r="A86" s="58" t="s">
        <v>2</v>
      </c>
      <c r="B86" s="59" t="s">
        <v>135</v>
      </c>
      <c r="C86" s="255"/>
      <c r="D86" s="81">
        <f t="shared" si="1"/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</row>
    <row r="87" spans="1:991" s="5" customFormat="1" ht="15.75" x14ac:dyDescent="0.25">
      <c r="A87" s="58" t="s">
        <v>3</v>
      </c>
      <c r="B87" s="59" t="s">
        <v>67</v>
      </c>
      <c r="C87" s="255"/>
      <c r="D87" s="81">
        <f t="shared" si="1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</row>
    <row r="88" spans="1:991" s="5" customFormat="1" ht="15.75" x14ac:dyDescent="0.25">
      <c r="A88" s="58" t="s">
        <v>5</v>
      </c>
      <c r="B88" s="59" t="s">
        <v>109</v>
      </c>
      <c r="C88" s="255"/>
      <c r="D88" s="81">
        <f t="shared" si="1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</row>
    <row r="89" spans="1:991" s="5" customFormat="1" ht="15.75" x14ac:dyDescent="0.25">
      <c r="A89" s="58" t="s">
        <v>6</v>
      </c>
      <c r="B89" s="59" t="s">
        <v>137</v>
      </c>
      <c r="C89" s="255"/>
      <c r="D89" s="81">
        <f t="shared" si="1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</row>
    <row r="90" spans="1:991" s="5" customFormat="1" ht="15.75" x14ac:dyDescent="0.25">
      <c r="A90" s="58" t="s">
        <v>7</v>
      </c>
      <c r="B90" s="59" t="s">
        <v>10</v>
      </c>
      <c r="C90" s="255"/>
      <c r="D90" s="81">
        <f t="shared" si="1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</row>
    <row r="91" spans="1:991" s="5" customFormat="1" ht="15.75" x14ac:dyDescent="0.25">
      <c r="A91" s="232" t="s">
        <v>138</v>
      </c>
      <c r="B91" s="232"/>
      <c r="C91" s="232"/>
      <c r="D91" s="104">
        <f>SUM(D84:D90)</f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</row>
    <row r="92" spans="1:991" s="2" customFormat="1" ht="15.75" x14ac:dyDescent="0.25">
      <c r="A92" s="58" t="s">
        <v>8</v>
      </c>
      <c r="B92" s="59" t="s">
        <v>139</v>
      </c>
      <c r="C92" s="255"/>
      <c r="D92" s="81">
        <f>ROUND(C92*D91,2)</f>
        <v>0</v>
      </c>
    </row>
    <row r="93" spans="1:991" s="2" customFormat="1" ht="15.75" x14ac:dyDescent="0.25">
      <c r="A93" s="97" t="s">
        <v>9</v>
      </c>
      <c r="B93" s="98" t="s">
        <v>140</v>
      </c>
      <c r="C93" s="255"/>
      <c r="D93" s="81">
        <f>ROUND(C93*D91,2)</f>
        <v>0</v>
      </c>
    </row>
    <row r="94" spans="1:991" s="5" customFormat="1" ht="15.75" x14ac:dyDescent="0.25">
      <c r="A94" s="241" t="s">
        <v>73</v>
      </c>
      <c r="B94" s="242"/>
      <c r="C94" s="61">
        <f>SUM(C84:C90,C92)</f>
        <v>0</v>
      </c>
      <c r="D94" s="104">
        <f>D92+D93</f>
        <v>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</row>
    <row r="95" spans="1:991" s="2" customFormat="1" ht="15.75" customHeight="1" x14ac:dyDescent="0.25">
      <c r="A95" s="82"/>
      <c r="B95" s="82"/>
      <c r="C95" s="82"/>
      <c r="D95" s="83"/>
    </row>
    <row r="96" spans="1:991" s="5" customFormat="1" ht="25.5" customHeight="1" x14ac:dyDescent="0.25">
      <c r="A96" s="227" t="s">
        <v>68</v>
      </c>
      <c r="B96" s="227"/>
      <c r="C96" s="227"/>
      <c r="D96" s="227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1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1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1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1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1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1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1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1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1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1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1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1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1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1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1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1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1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1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1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1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1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1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1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1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1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1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1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1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1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1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1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1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1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1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1"/>
      <c r="AKV96" s="1"/>
      <c r="AKW96" s="1"/>
      <c r="AKX96" s="1"/>
      <c r="AKY96" s="1"/>
      <c r="AKZ96" s="1"/>
      <c r="ALA96" s="1"/>
      <c r="ALB96" s="1"/>
      <c r="ALC96" s="1"/>
    </row>
    <row r="97" spans="1:991" s="5" customFormat="1" ht="15.75" x14ac:dyDescent="0.25">
      <c r="A97" s="62" t="s">
        <v>42</v>
      </c>
      <c r="B97" s="73" t="s">
        <v>36</v>
      </c>
      <c r="C97" s="62"/>
      <c r="D97" s="62" t="s">
        <v>41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</row>
    <row r="98" spans="1:991" s="5" customFormat="1" ht="15.75" x14ac:dyDescent="0.25">
      <c r="A98" s="58" t="s">
        <v>0</v>
      </c>
      <c r="B98" s="59" t="s">
        <v>13</v>
      </c>
      <c r="C98" s="60"/>
      <c r="D98" s="115">
        <v>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</row>
    <row r="99" spans="1:991" s="5" customFormat="1" ht="15.75" x14ac:dyDescent="0.25">
      <c r="A99" s="58" t="s">
        <v>1</v>
      </c>
      <c r="B99" s="59" t="s">
        <v>108</v>
      </c>
      <c r="C99" s="60"/>
      <c r="D99" s="115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</row>
    <row r="100" spans="1:991" s="5" customFormat="1" ht="15.75" x14ac:dyDescent="0.25">
      <c r="A100" s="58" t="s">
        <v>2</v>
      </c>
      <c r="B100" s="59" t="s">
        <v>10</v>
      </c>
      <c r="C100" s="60"/>
      <c r="D100" s="115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</row>
    <row r="101" spans="1:991" s="5" customFormat="1" ht="15.75" x14ac:dyDescent="0.25">
      <c r="A101" s="232" t="s">
        <v>74</v>
      </c>
      <c r="B101" s="232"/>
      <c r="C101" s="232"/>
      <c r="D101" s="116">
        <f>SUM(D98:D100)</f>
        <v>0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</row>
    <row r="102" spans="1:991" s="2" customFormat="1" ht="15.75" customHeight="1" x14ac:dyDescent="0.25">
      <c r="A102" s="82"/>
      <c r="B102" s="82"/>
      <c r="C102" s="82"/>
      <c r="D102" s="83"/>
    </row>
    <row r="103" spans="1:991" s="5" customFormat="1" ht="25.5" customHeight="1" x14ac:dyDescent="0.25">
      <c r="A103" s="233" t="s">
        <v>97</v>
      </c>
      <c r="B103" s="233"/>
      <c r="C103" s="233"/>
      <c r="D103" s="23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</row>
    <row r="104" spans="1:991" s="5" customFormat="1" ht="25.5" customHeight="1" x14ac:dyDescent="0.25">
      <c r="A104" s="234" t="s">
        <v>98</v>
      </c>
      <c r="B104" s="234"/>
      <c r="C104" s="234"/>
      <c r="D104" s="112">
        <f>SUM(D79+D91+D101)</f>
        <v>0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</row>
    <row r="105" spans="1:991" s="4" customFormat="1" ht="25.5" customHeight="1" x14ac:dyDescent="0.2">
      <c r="A105" s="62"/>
      <c r="B105" s="74" t="s">
        <v>69</v>
      </c>
      <c r="C105" s="62" t="s">
        <v>79</v>
      </c>
      <c r="D105" s="62" t="s">
        <v>41</v>
      </c>
    </row>
    <row r="106" spans="1:991" s="4" customFormat="1" ht="15.75" x14ac:dyDescent="0.25">
      <c r="A106" s="58" t="s">
        <v>0</v>
      </c>
      <c r="B106" s="59" t="s">
        <v>18</v>
      </c>
      <c r="C106" s="60"/>
      <c r="D106" s="81">
        <f>ROUND(($D$104*C106),2)</f>
        <v>0</v>
      </c>
    </row>
    <row r="107" spans="1:991" s="4" customFormat="1" ht="15.75" x14ac:dyDescent="0.25">
      <c r="A107" s="58" t="s">
        <v>1</v>
      </c>
      <c r="B107" s="59" t="s">
        <v>19</v>
      </c>
      <c r="C107" s="60"/>
      <c r="D107" s="81">
        <f>ROUND(($D$104*C107),2)</f>
        <v>0</v>
      </c>
    </row>
    <row r="108" spans="1:991" s="4" customFormat="1" ht="15.75" x14ac:dyDescent="0.25">
      <c r="A108" s="58"/>
      <c r="B108" s="59" t="s">
        <v>99</v>
      </c>
      <c r="C108" s="60"/>
      <c r="D108" s="81">
        <f>D104+D106+D107</f>
        <v>0</v>
      </c>
    </row>
    <row r="109" spans="1:991" s="4" customFormat="1" ht="15.75" x14ac:dyDescent="0.25">
      <c r="A109" s="58" t="s">
        <v>2</v>
      </c>
      <c r="B109" s="75" t="s">
        <v>94</v>
      </c>
      <c r="C109" s="76">
        <f>(100-(C116*100))/100</f>
        <v>0.91349999999999998</v>
      </c>
      <c r="D109" s="81">
        <f>ROUND(D108/C109,2)</f>
        <v>0</v>
      </c>
    </row>
    <row r="110" spans="1:991" s="4" customFormat="1" ht="15.75" x14ac:dyDescent="0.25">
      <c r="A110" s="58"/>
      <c r="B110" s="59" t="s">
        <v>75</v>
      </c>
      <c r="C110" s="60"/>
      <c r="D110" s="81"/>
    </row>
    <row r="111" spans="1:991" s="4" customFormat="1" ht="15.75" x14ac:dyDescent="0.25">
      <c r="A111" s="58"/>
      <c r="B111" s="59" t="s">
        <v>91</v>
      </c>
      <c r="C111" s="77">
        <v>6.4999999999999997E-3</v>
      </c>
      <c r="D111" s="81">
        <f>ROUND($D$109*C111,2)</f>
        <v>0</v>
      </c>
    </row>
    <row r="112" spans="1:991" s="4" customFormat="1" ht="15.75" x14ac:dyDescent="0.25">
      <c r="A112" s="58"/>
      <c r="B112" s="59" t="s">
        <v>92</v>
      </c>
      <c r="C112" s="60">
        <v>0.03</v>
      </c>
      <c r="D112" s="81">
        <f t="shared" ref="D112:D115" si="2">ROUND($D$109*C112,2)</f>
        <v>0</v>
      </c>
    </row>
    <row r="113" spans="1:5" s="4" customFormat="1" ht="15.75" x14ac:dyDescent="0.25">
      <c r="A113" s="58"/>
      <c r="B113" s="59" t="s">
        <v>76</v>
      </c>
      <c r="C113" s="60"/>
      <c r="D113" s="81">
        <f t="shared" si="2"/>
        <v>0</v>
      </c>
    </row>
    <row r="114" spans="1:5" s="4" customFormat="1" ht="15.75" x14ac:dyDescent="0.25">
      <c r="A114" s="58"/>
      <c r="B114" s="59" t="s">
        <v>77</v>
      </c>
      <c r="C114" s="60"/>
      <c r="D114" s="81">
        <f t="shared" si="2"/>
        <v>0</v>
      </c>
      <c r="E114" s="42"/>
    </row>
    <row r="115" spans="1:5" s="4" customFormat="1" ht="15.75" x14ac:dyDescent="0.25">
      <c r="A115" s="58"/>
      <c r="B115" s="59" t="s">
        <v>93</v>
      </c>
      <c r="C115" s="60">
        <v>0.05</v>
      </c>
      <c r="D115" s="81">
        <f t="shared" si="2"/>
        <v>0</v>
      </c>
    </row>
    <row r="116" spans="1:5" s="4" customFormat="1" ht="15.75" x14ac:dyDescent="0.25">
      <c r="A116" s="58"/>
      <c r="B116" s="75" t="s">
        <v>95</v>
      </c>
      <c r="C116" s="78">
        <f>SUM(C110:C115)</f>
        <v>8.6499999999999994E-2</v>
      </c>
      <c r="D116" s="117">
        <f>SUM(D111:D115)</f>
        <v>0</v>
      </c>
    </row>
    <row r="117" spans="1:5" s="4" customFormat="1" ht="15.75" x14ac:dyDescent="0.25">
      <c r="A117" s="232" t="s">
        <v>78</v>
      </c>
      <c r="B117" s="232"/>
      <c r="C117" s="232"/>
      <c r="D117" s="104">
        <f>ROUND(SUM(D106:D107,D116),2)</f>
        <v>0</v>
      </c>
    </row>
    <row r="118" spans="1:5" s="2" customFormat="1" ht="15.75" customHeight="1" x14ac:dyDescent="0.25">
      <c r="A118" s="82"/>
      <c r="B118" s="82"/>
      <c r="C118" s="82"/>
      <c r="D118" s="83"/>
    </row>
    <row r="119" spans="1:5" s="4" customFormat="1" ht="15.75" x14ac:dyDescent="0.25">
      <c r="A119" s="235" t="s">
        <v>20</v>
      </c>
      <c r="B119" s="235"/>
      <c r="C119" s="235"/>
      <c r="D119" s="235"/>
    </row>
    <row r="120" spans="1:5" s="4" customFormat="1" ht="15.75" x14ac:dyDescent="0.25">
      <c r="A120" s="79"/>
      <c r="B120" s="57" t="s">
        <v>80</v>
      </c>
      <c r="C120" s="80"/>
      <c r="D120" s="67" t="s">
        <v>41</v>
      </c>
    </row>
    <row r="121" spans="1:5" s="4" customFormat="1" ht="15.75" x14ac:dyDescent="0.25">
      <c r="A121" s="58" t="s">
        <v>0</v>
      </c>
      <c r="B121" s="59" t="s">
        <v>81</v>
      </c>
      <c r="C121" s="60"/>
      <c r="D121" s="81">
        <f>D20</f>
        <v>0</v>
      </c>
    </row>
    <row r="122" spans="1:5" s="4" customFormat="1" ht="15.75" x14ac:dyDescent="0.25">
      <c r="A122" s="58" t="s">
        <v>1</v>
      </c>
      <c r="B122" s="59" t="s">
        <v>82</v>
      </c>
      <c r="C122" s="60">
        <f>C67</f>
        <v>0</v>
      </c>
      <c r="D122" s="81">
        <f>D67</f>
        <v>0</v>
      </c>
    </row>
    <row r="123" spans="1:5" s="4" customFormat="1" ht="15.75" x14ac:dyDescent="0.25">
      <c r="A123" s="58" t="s">
        <v>2</v>
      </c>
      <c r="B123" s="59" t="s">
        <v>83</v>
      </c>
      <c r="C123" s="60">
        <f>C76</f>
        <v>0</v>
      </c>
      <c r="D123" s="81">
        <f>D76</f>
        <v>0</v>
      </c>
    </row>
    <row r="124" spans="1:5" s="4" customFormat="1" ht="15.75" x14ac:dyDescent="0.25">
      <c r="A124" s="58" t="s">
        <v>3</v>
      </c>
      <c r="B124" s="59" t="s">
        <v>84</v>
      </c>
      <c r="C124" s="60">
        <f>C94</f>
        <v>0</v>
      </c>
      <c r="D124" s="81">
        <f>D91</f>
        <v>0</v>
      </c>
    </row>
    <row r="125" spans="1:5" s="4" customFormat="1" ht="15.75" x14ac:dyDescent="0.25">
      <c r="A125" s="58" t="s">
        <v>5</v>
      </c>
      <c r="B125" s="59" t="s">
        <v>85</v>
      </c>
      <c r="C125" s="60"/>
      <c r="D125" s="81">
        <f>D101</f>
        <v>0</v>
      </c>
    </row>
    <row r="126" spans="1:5" s="4" customFormat="1" ht="15.75" x14ac:dyDescent="0.25">
      <c r="A126" s="244" t="s">
        <v>86</v>
      </c>
      <c r="B126" s="245"/>
      <c r="C126" s="96">
        <f>SUM(C121:C125)</f>
        <v>0</v>
      </c>
      <c r="D126" s="104">
        <f>SUM(D121:D125)</f>
        <v>0</v>
      </c>
    </row>
    <row r="127" spans="1:5" s="4" customFormat="1" ht="15.75" x14ac:dyDescent="0.25">
      <c r="A127" s="58" t="s">
        <v>6</v>
      </c>
      <c r="B127" s="243" t="s">
        <v>69</v>
      </c>
      <c r="C127" s="243"/>
      <c r="D127" s="81">
        <f>D117</f>
        <v>0</v>
      </c>
    </row>
    <row r="128" spans="1:5" s="4" customFormat="1" ht="15.75" x14ac:dyDescent="0.25">
      <c r="A128" s="232" t="s">
        <v>87</v>
      </c>
      <c r="B128" s="232"/>
      <c r="C128" s="232"/>
      <c r="D128" s="104">
        <f>SUM(D126:D127)</f>
        <v>0</v>
      </c>
    </row>
    <row r="129" spans="1:991" s="2" customFormat="1" ht="12" x14ac:dyDescent="0.2">
      <c r="A129" s="43"/>
    </row>
    <row r="130" spans="1:991" s="4" customFormat="1" ht="12" x14ac:dyDescent="0.2">
      <c r="A130" s="43"/>
    </row>
    <row r="131" spans="1:991" s="4" customFormat="1" ht="12" x14ac:dyDescent="0.2">
      <c r="A131" s="43"/>
    </row>
    <row r="132" spans="1:991" s="4" customFormat="1" ht="12" x14ac:dyDescent="0.2">
      <c r="A132" s="43"/>
    </row>
    <row r="133" spans="1:991" s="4" customFormat="1" ht="12" x14ac:dyDescent="0.2">
      <c r="A133" s="43"/>
    </row>
    <row r="134" spans="1:991" s="5" customFormat="1" x14ac:dyDescent="0.25">
      <c r="A134" s="4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1"/>
      <c r="OJ134" s="1"/>
      <c r="OK134" s="1"/>
      <c r="OL134" s="1"/>
      <c r="OM134" s="1"/>
      <c r="ON134" s="1"/>
      <c r="OO134" s="1"/>
      <c r="OP134" s="1"/>
      <c r="OQ134" s="1"/>
      <c r="OR134" s="1"/>
      <c r="OS134" s="1"/>
      <c r="OT134" s="1"/>
      <c r="OU134" s="1"/>
      <c r="OV134" s="1"/>
      <c r="OW134" s="1"/>
      <c r="OX134" s="1"/>
      <c r="OY134" s="1"/>
      <c r="OZ134" s="1"/>
      <c r="PA134" s="1"/>
      <c r="PB134" s="1"/>
      <c r="PC134" s="1"/>
      <c r="PD134" s="1"/>
      <c r="PE134" s="1"/>
      <c r="PF134" s="1"/>
      <c r="PG134" s="1"/>
      <c r="PH134" s="1"/>
      <c r="PI134" s="1"/>
      <c r="PJ134" s="1"/>
      <c r="PK134" s="1"/>
      <c r="PL134" s="1"/>
      <c r="PM134" s="1"/>
      <c r="PN134" s="1"/>
      <c r="PO134" s="1"/>
      <c r="PP134" s="1"/>
      <c r="PQ134" s="1"/>
      <c r="PR134" s="1"/>
      <c r="PS134" s="1"/>
      <c r="PT134" s="1"/>
      <c r="PU134" s="1"/>
      <c r="PV134" s="1"/>
      <c r="PW134" s="1"/>
      <c r="PX134" s="1"/>
      <c r="PY134" s="1"/>
      <c r="PZ134" s="1"/>
      <c r="QA134" s="1"/>
      <c r="QB134" s="1"/>
      <c r="QC134" s="1"/>
      <c r="QD134" s="1"/>
      <c r="QE134" s="1"/>
      <c r="QF134" s="1"/>
      <c r="QG134" s="1"/>
      <c r="QH134" s="1"/>
      <c r="QI134" s="1"/>
      <c r="QJ134" s="1"/>
      <c r="QK134" s="1"/>
      <c r="QL134" s="1"/>
      <c r="QM134" s="1"/>
      <c r="QN134" s="1"/>
      <c r="QO134" s="1"/>
      <c r="QP134" s="1"/>
      <c r="QQ134" s="1"/>
      <c r="QR134" s="1"/>
      <c r="QS134" s="1"/>
      <c r="QT134" s="1"/>
      <c r="QU134" s="1"/>
      <c r="QV134" s="1"/>
      <c r="QW134" s="1"/>
      <c r="QX134" s="1"/>
      <c r="QY134" s="1"/>
      <c r="QZ134" s="1"/>
      <c r="RA134" s="1"/>
      <c r="RB134" s="1"/>
      <c r="RC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  <c r="SE134" s="1"/>
      <c r="SF134" s="1"/>
      <c r="SG134" s="1"/>
      <c r="SH134" s="1"/>
      <c r="SI134" s="1"/>
      <c r="SJ134" s="1"/>
      <c r="SK134" s="1"/>
      <c r="SL134" s="1"/>
      <c r="SM134" s="1"/>
      <c r="SN134" s="1"/>
      <c r="SO134" s="1"/>
      <c r="SP134" s="1"/>
      <c r="SQ134" s="1"/>
      <c r="SR134" s="1"/>
      <c r="SS134" s="1"/>
      <c r="ST134" s="1"/>
      <c r="SU134" s="1"/>
      <c r="SV134" s="1"/>
      <c r="SW134" s="1"/>
      <c r="SX134" s="1"/>
      <c r="SY134" s="1"/>
      <c r="SZ134" s="1"/>
      <c r="TA134" s="1"/>
      <c r="TB134" s="1"/>
      <c r="TC134" s="1"/>
      <c r="TD134" s="1"/>
      <c r="TE134" s="1"/>
      <c r="TF134" s="1"/>
      <c r="TG134" s="1"/>
      <c r="TH134" s="1"/>
      <c r="TI134" s="1"/>
      <c r="TJ134" s="1"/>
      <c r="TK134" s="1"/>
      <c r="TL134" s="1"/>
      <c r="TM134" s="1"/>
      <c r="TN134" s="1"/>
      <c r="TO134" s="1"/>
      <c r="TP134" s="1"/>
      <c r="TQ134" s="1"/>
      <c r="TR134" s="1"/>
      <c r="TS134" s="1"/>
      <c r="TT134" s="1"/>
      <c r="TU134" s="1"/>
      <c r="TV134" s="1"/>
      <c r="TW134" s="1"/>
      <c r="TX134" s="1"/>
      <c r="TY134" s="1"/>
      <c r="TZ134" s="1"/>
      <c r="UA134" s="1"/>
      <c r="UB134" s="1"/>
      <c r="UC134" s="1"/>
      <c r="UD134" s="1"/>
      <c r="UE134" s="1"/>
      <c r="UF134" s="1"/>
      <c r="UG134" s="1"/>
      <c r="UH134" s="1"/>
      <c r="UI134" s="1"/>
      <c r="UJ134" s="1"/>
      <c r="UK134" s="1"/>
      <c r="UL134" s="1"/>
      <c r="UM134" s="1"/>
      <c r="UN134" s="1"/>
      <c r="UO134" s="1"/>
      <c r="UP134" s="1"/>
      <c r="UQ134" s="1"/>
      <c r="UR134" s="1"/>
      <c r="US134" s="1"/>
      <c r="UT134" s="1"/>
      <c r="UU134" s="1"/>
      <c r="UV134" s="1"/>
      <c r="UW134" s="1"/>
      <c r="UX134" s="1"/>
      <c r="UY134" s="1"/>
      <c r="UZ134" s="1"/>
      <c r="VA134" s="1"/>
      <c r="VB134" s="1"/>
      <c r="VC134" s="1"/>
      <c r="VD134" s="1"/>
      <c r="VE134" s="1"/>
      <c r="VF134" s="1"/>
      <c r="VG134" s="1"/>
      <c r="VH134" s="1"/>
      <c r="VI134" s="1"/>
      <c r="VJ134" s="1"/>
      <c r="VK134" s="1"/>
      <c r="VL134" s="1"/>
      <c r="VM134" s="1"/>
      <c r="VN134" s="1"/>
      <c r="VO134" s="1"/>
      <c r="VP134" s="1"/>
      <c r="VQ134" s="1"/>
      <c r="VR134" s="1"/>
      <c r="VS134" s="1"/>
      <c r="VT134" s="1"/>
      <c r="VU134" s="1"/>
      <c r="VV134" s="1"/>
      <c r="VW134" s="1"/>
      <c r="VX134" s="1"/>
      <c r="VY134" s="1"/>
      <c r="VZ134" s="1"/>
      <c r="WA134" s="1"/>
      <c r="WB134" s="1"/>
      <c r="WC134" s="1"/>
      <c r="WD134" s="1"/>
      <c r="WE134" s="1"/>
      <c r="WF134" s="1"/>
      <c r="WG134" s="1"/>
      <c r="WH134" s="1"/>
      <c r="WI134" s="1"/>
      <c r="WJ134" s="1"/>
      <c r="WK134" s="1"/>
      <c r="WL134" s="1"/>
      <c r="WM134" s="1"/>
      <c r="WN134" s="1"/>
      <c r="WO134" s="1"/>
      <c r="WP134" s="1"/>
      <c r="WQ134" s="1"/>
      <c r="WR134" s="1"/>
      <c r="WS134" s="1"/>
      <c r="WT134" s="1"/>
      <c r="WU134" s="1"/>
      <c r="WV134" s="1"/>
      <c r="WW134" s="1"/>
      <c r="WX134" s="1"/>
      <c r="WY134" s="1"/>
      <c r="WZ134" s="1"/>
      <c r="XA134" s="1"/>
      <c r="XB134" s="1"/>
      <c r="XC134" s="1"/>
      <c r="XD134" s="1"/>
      <c r="XE134" s="1"/>
      <c r="XF134" s="1"/>
      <c r="XG134" s="1"/>
      <c r="XH134" s="1"/>
      <c r="XI134" s="1"/>
      <c r="XJ134" s="1"/>
      <c r="XK134" s="1"/>
      <c r="XL134" s="1"/>
      <c r="XM134" s="1"/>
      <c r="XN134" s="1"/>
      <c r="XO134" s="1"/>
      <c r="XP134" s="1"/>
      <c r="XQ134" s="1"/>
      <c r="XR134" s="1"/>
      <c r="XS134" s="1"/>
      <c r="XT134" s="1"/>
      <c r="XU134" s="1"/>
      <c r="XV134" s="1"/>
      <c r="XW134" s="1"/>
      <c r="XX134" s="1"/>
      <c r="XY134" s="1"/>
      <c r="XZ134" s="1"/>
      <c r="YA134" s="1"/>
      <c r="YB134" s="1"/>
      <c r="YC134" s="1"/>
      <c r="YD134" s="1"/>
      <c r="YE134" s="1"/>
      <c r="YF134" s="1"/>
      <c r="YG134" s="1"/>
      <c r="YH134" s="1"/>
      <c r="YI134" s="1"/>
      <c r="YJ134" s="1"/>
      <c r="YK134" s="1"/>
      <c r="YL134" s="1"/>
      <c r="YM134" s="1"/>
      <c r="YN134" s="1"/>
      <c r="YO134" s="1"/>
      <c r="YP134" s="1"/>
      <c r="YQ134" s="1"/>
      <c r="YR134" s="1"/>
      <c r="YS134" s="1"/>
      <c r="YT134" s="1"/>
      <c r="YU134" s="1"/>
      <c r="YV134" s="1"/>
      <c r="YW134" s="1"/>
      <c r="YX134" s="1"/>
      <c r="YY134" s="1"/>
      <c r="YZ134" s="1"/>
      <c r="ZA134" s="1"/>
      <c r="ZB134" s="1"/>
      <c r="ZC134" s="1"/>
      <c r="ZD134" s="1"/>
      <c r="ZE134" s="1"/>
      <c r="ZF134" s="1"/>
      <c r="ZG134" s="1"/>
      <c r="ZH134" s="1"/>
      <c r="ZI134" s="1"/>
      <c r="ZJ134" s="1"/>
      <c r="ZK134" s="1"/>
      <c r="ZL134" s="1"/>
      <c r="ZM134" s="1"/>
      <c r="ZN134" s="1"/>
      <c r="ZO134" s="1"/>
      <c r="ZP134" s="1"/>
      <c r="ZQ134" s="1"/>
      <c r="ZR134" s="1"/>
      <c r="ZS134" s="1"/>
      <c r="ZT134" s="1"/>
      <c r="ZU134" s="1"/>
      <c r="ZV134" s="1"/>
      <c r="ZW134" s="1"/>
      <c r="ZX134" s="1"/>
      <c r="ZY134" s="1"/>
      <c r="ZZ134" s="1"/>
      <c r="AAA134" s="1"/>
      <c r="AAB134" s="1"/>
      <c r="AAC134" s="1"/>
      <c r="AAD134" s="1"/>
      <c r="AAE134" s="1"/>
      <c r="AAF134" s="1"/>
      <c r="AAG134" s="1"/>
      <c r="AAH134" s="1"/>
      <c r="AAI134" s="1"/>
      <c r="AAJ134" s="1"/>
      <c r="AAK134" s="1"/>
      <c r="AAL134" s="1"/>
      <c r="AAM134" s="1"/>
      <c r="AAN134" s="1"/>
      <c r="AAO134" s="1"/>
      <c r="AAP134" s="1"/>
      <c r="AAQ134" s="1"/>
      <c r="AAR134" s="1"/>
      <c r="AAS134" s="1"/>
      <c r="AAT134" s="1"/>
      <c r="AAU134" s="1"/>
      <c r="AAV134" s="1"/>
      <c r="AAW134" s="1"/>
      <c r="AAX134" s="1"/>
      <c r="AAY134" s="1"/>
      <c r="AAZ134" s="1"/>
      <c r="ABA134" s="1"/>
      <c r="ABB134" s="1"/>
      <c r="ABC134" s="1"/>
      <c r="ABD134" s="1"/>
      <c r="ABE134" s="1"/>
      <c r="ABF134" s="1"/>
      <c r="ABG134" s="1"/>
      <c r="ABH134" s="1"/>
      <c r="ABI134" s="1"/>
      <c r="ABJ134" s="1"/>
      <c r="ABK134" s="1"/>
      <c r="ABL134" s="1"/>
      <c r="ABM134" s="1"/>
      <c r="ABN134" s="1"/>
      <c r="ABO134" s="1"/>
      <c r="ABP134" s="1"/>
      <c r="ABQ134" s="1"/>
      <c r="ABR134" s="1"/>
      <c r="ABS134" s="1"/>
      <c r="ABT134" s="1"/>
      <c r="ABU134" s="1"/>
      <c r="ABV134" s="1"/>
      <c r="ABW134" s="1"/>
      <c r="ABX134" s="1"/>
      <c r="ABY134" s="1"/>
      <c r="ABZ134" s="1"/>
      <c r="ACA134" s="1"/>
      <c r="ACB134" s="1"/>
      <c r="ACC134" s="1"/>
      <c r="ACD134" s="1"/>
      <c r="ACE134" s="1"/>
      <c r="ACF134" s="1"/>
      <c r="ACG134" s="1"/>
      <c r="ACH134" s="1"/>
      <c r="ACI134" s="1"/>
      <c r="ACJ134" s="1"/>
      <c r="ACK134" s="1"/>
      <c r="ACL134" s="1"/>
      <c r="ACM134" s="1"/>
      <c r="ACN134" s="1"/>
      <c r="ACO134" s="1"/>
      <c r="ACP134" s="1"/>
      <c r="ACQ134" s="1"/>
      <c r="ACR134" s="1"/>
      <c r="ACS134" s="1"/>
      <c r="ACT134" s="1"/>
      <c r="ACU134" s="1"/>
      <c r="ACV134" s="1"/>
      <c r="ACW134" s="1"/>
      <c r="ACX134" s="1"/>
      <c r="ACY134" s="1"/>
      <c r="ACZ134" s="1"/>
      <c r="ADA134" s="1"/>
      <c r="ADB134" s="1"/>
      <c r="ADC134" s="1"/>
      <c r="ADD134" s="1"/>
      <c r="ADE134" s="1"/>
      <c r="ADF134" s="1"/>
      <c r="ADG134" s="1"/>
      <c r="ADH134" s="1"/>
      <c r="ADI134" s="1"/>
      <c r="ADJ134" s="1"/>
      <c r="ADK134" s="1"/>
      <c r="ADL134" s="1"/>
      <c r="ADM134" s="1"/>
      <c r="ADN134" s="1"/>
      <c r="ADO134" s="1"/>
      <c r="ADP134" s="1"/>
      <c r="ADQ134" s="1"/>
      <c r="ADR134" s="1"/>
      <c r="ADS134" s="1"/>
      <c r="ADT134" s="1"/>
      <c r="ADU134" s="1"/>
      <c r="ADV134" s="1"/>
      <c r="ADW134" s="1"/>
      <c r="ADX134" s="1"/>
      <c r="ADY134" s="1"/>
      <c r="ADZ134" s="1"/>
      <c r="AEA134" s="1"/>
      <c r="AEB134" s="1"/>
      <c r="AEC134" s="1"/>
      <c r="AED134" s="1"/>
      <c r="AEE134" s="1"/>
      <c r="AEF134" s="1"/>
      <c r="AEG134" s="1"/>
      <c r="AEH134" s="1"/>
      <c r="AEI134" s="1"/>
      <c r="AEJ134" s="1"/>
      <c r="AEK134" s="1"/>
      <c r="AEL134" s="1"/>
      <c r="AEM134" s="1"/>
      <c r="AEN134" s="1"/>
      <c r="AEO134" s="1"/>
      <c r="AEP134" s="1"/>
      <c r="AEQ134" s="1"/>
      <c r="AER134" s="1"/>
      <c r="AES134" s="1"/>
      <c r="AET134" s="1"/>
      <c r="AEU134" s="1"/>
      <c r="AEV134" s="1"/>
      <c r="AEW134" s="1"/>
      <c r="AEX134" s="1"/>
      <c r="AEY134" s="1"/>
      <c r="AEZ134" s="1"/>
      <c r="AFA134" s="1"/>
      <c r="AFB134" s="1"/>
      <c r="AFC134" s="1"/>
      <c r="AFD134" s="1"/>
      <c r="AFE134" s="1"/>
      <c r="AFF134" s="1"/>
      <c r="AFG134" s="1"/>
      <c r="AFH134" s="1"/>
      <c r="AFI134" s="1"/>
      <c r="AFJ134" s="1"/>
      <c r="AFK134" s="1"/>
      <c r="AFL134" s="1"/>
      <c r="AFM134" s="1"/>
      <c r="AFN134" s="1"/>
      <c r="AFO134" s="1"/>
      <c r="AFP134" s="1"/>
      <c r="AFQ134" s="1"/>
      <c r="AFR134" s="1"/>
      <c r="AFS134" s="1"/>
      <c r="AFT134" s="1"/>
      <c r="AFU134" s="1"/>
      <c r="AFV134" s="1"/>
      <c r="AFW134" s="1"/>
      <c r="AFX134" s="1"/>
      <c r="AFY134" s="1"/>
      <c r="AFZ134" s="1"/>
      <c r="AGA134" s="1"/>
      <c r="AGB134" s="1"/>
      <c r="AGC134" s="1"/>
      <c r="AGD134" s="1"/>
      <c r="AGE134" s="1"/>
      <c r="AGF134" s="1"/>
      <c r="AGG134" s="1"/>
      <c r="AGH134" s="1"/>
      <c r="AGI134" s="1"/>
      <c r="AGJ134" s="1"/>
      <c r="AGK134" s="1"/>
      <c r="AGL134" s="1"/>
      <c r="AGM134" s="1"/>
      <c r="AGN134" s="1"/>
      <c r="AGO134" s="1"/>
      <c r="AGP134" s="1"/>
      <c r="AGQ134" s="1"/>
      <c r="AGR134" s="1"/>
      <c r="AGS134" s="1"/>
      <c r="AGT134" s="1"/>
      <c r="AGU134" s="1"/>
      <c r="AGV134" s="1"/>
      <c r="AGW134" s="1"/>
      <c r="AGX134" s="1"/>
      <c r="AGY134" s="1"/>
      <c r="AGZ134" s="1"/>
      <c r="AHA134" s="1"/>
      <c r="AHB134" s="1"/>
      <c r="AHC134" s="1"/>
      <c r="AHD134" s="1"/>
      <c r="AHE134" s="1"/>
      <c r="AHF134" s="1"/>
      <c r="AHG134" s="1"/>
      <c r="AHH134" s="1"/>
      <c r="AHI134" s="1"/>
      <c r="AHJ134" s="1"/>
      <c r="AHK134" s="1"/>
      <c r="AHL134" s="1"/>
      <c r="AHM134" s="1"/>
      <c r="AHN134" s="1"/>
      <c r="AHO134" s="1"/>
      <c r="AHP134" s="1"/>
      <c r="AHQ134" s="1"/>
      <c r="AHR134" s="1"/>
      <c r="AHS134" s="1"/>
      <c r="AHT134" s="1"/>
      <c r="AHU134" s="1"/>
      <c r="AHV134" s="1"/>
      <c r="AHW134" s="1"/>
      <c r="AHX134" s="1"/>
      <c r="AHY134" s="1"/>
      <c r="AHZ134" s="1"/>
      <c r="AIA134" s="1"/>
      <c r="AIB134" s="1"/>
      <c r="AIC134" s="1"/>
      <c r="AID134" s="1"/>
      <c r="AIE134" s="1"/>
      <c r="AIF134" s="1"/>
      <c r="AIG134" s="1"/>
      <c r="AIH134" s="1"/>
      <c r="AII134" s="1"/>
      <c r="AIJ134" s="1"/>
      <c r="AIK134" s="1"/>
      <c r="AIL134" s="1"/>
      <c r="AIM134" s="1"/>
      <c r="AIN134" s="1"/>
      <c r="AIO134" s="1"/>
      <c r="AIP134" s="1"/>
      <c r="AIQ134" s="1"/>
      <c r="AIR134" s="1"/>
      <c r="AIS134" s="1"/>
      <c r="AIT134" s="1"/>
      <c r="AIU134" s="1"/>
      <c r="AIV134" s="1"/>
      <c r="AIW134" s="1"/>
      <c r="AIX134" s="1"/>
      <c r="AIY134" s="1"/>
      <c r="AIZ134" s="1"/>
      <c r="AJA134" s="1"/>
      <c r="AJB134" s="1"/>
      <c r="AJC134" s="1"/>
      <c r="AJD134" s="1"/>
      <c r="AJE134" s="1"/>
      <c r="AJF134" s="1"/>
      <c r="AJG134" s="1"/>
      <c r="AJH134" s="1"/>
      <c r="AJI134" s="1"/>
      <c r="AJJ134" s="1"/>
      <c r="AJK134" s="1"/>
      <c r="AJL134" s="1"/>
      <c r="AJM134" s="1"/>
      <c r="AJN134" s="1"/>
      <c r="AJO134" s="1"/>
      <c r="AJP134" s="1"/>
      <c r="AJQ134" s="1"/>
      <c r="AJR134" s="1"/>
      <c r="AJS134" s="1"/>
      <c r="AJT134" s="1"/>
      <c r="AJU134" s="1"/>
      <c r="AJV134" s="1"/>
      <c r="AJW134" s="1"/>
      <c r="AJX134" s="1"/>
      <c r="AJY134" s="1"/>
      <c r="AJZ134" s="1"/>
      <c r="AKA134" s="1"/>
      <c r="AKB134" s="1"/>
      <c r="AKC134" s="1"/>
      <c r="AKD134" s="1"/>
      <c r="AKE134" s="1"/>
      <c r="AKF134" s="1"/>
      <c r="AKG134" s="1"/>
      <c r="AKH134" s="1"/>
      <c r="AKI134" s="1"/>
      <c r="AKJ134" s="1"/>
      <c r="AKK134" s="1"/>
      <c r="AKL134" s="1"/>
      <c r="AKM134" s="1"/>
      <c r="AKN134" s="1"/>
      <c r="AKO134" s="1"/>
      <c r="AKP134" s="1"/>
      <c r="AKQ134" s="1"/>
      <c r="AKR134" s="1"/>
      <c r="AKS134" s="1"/>
      <c r="AKT134" s="1"/>
      <c r="AKU134" s="1"/>
      <c r="AKV134" s="1"/>
      <c r="AKW134" s="1"/>
      <c r="AKX134" s="1"/>
      <c r="AKY134" s="1"/>
      <c r="AKZ134" s="1"/>
      <c r="ALA134" s="1"/>
      <c r="ALB134" s="1"/>
      <c r="ALC134" s="1"/>
    </row>
    <row r="135" spans="1:991" s="2" customFormat="1" ht="12" x14ac:dyDescent="0.2">
      <c r="A135" s="43"/>
    </row>
    <row r="136" spans="1:991" s="5" customFormat="1" ht="15" customHeight="1" x14ac:dyDescent="0.25">
      <c r="A136" s="4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  <c r="PU136" s="1"/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  <c r="SF136" s="1"/>
      <c r="SG136" s="1"/>
      <c r="SH136" s="1"/>
      <c r="SI136" s="1"/>
      <c r="SJ136" s="1"/>
      <c r="SK136" s="1"/>
      <c r="SL136" s="1"/>
      <c r="SM136" s="1"/>
      <c r="SN136" s="1"/>
      <c r="SO136" s="1"/>
      <c r="SP136" s="1"/>
      <c r="SQ136" s="1"/>
      <c r="SR136" s="1"/>
      <c r="SS136" s="1"/>
      <c r="ST136" s="1"/>
      <c r="SU136" s="1"/>
      <c r="SV136" s="1"/>
      <c r="SW136" s="1"/>
      <c r="SX136" s="1"/>
      <c r="SY136" s="1"/>
      <c r="SZ136" s="1"/>
      <c r="TA136" s="1"/>
      <c r="TB136" s="1"/>
      <c r="TC136" s="1"/>
      <c r="TD136" s="1"/>
      <c r="TE136" s="1"/>
      <c r="TF136" s="1"/>
      <c r="TG136" s="1"/>
      <c r="TH136" s="1"/>
      <c r="TI136" s="1"/>
      <c r="TJ136" s="1"/>
      <c r="TK136" s="1"/>
      <c r="TL136" s="1"/>
      <c r="TM136" s="1"/>
      <c r="TN136" s="1"/>
      <c r="TO136" s="1"/>
      <c r="TP136" s="1"/>
      <c r="TQ136" s="1"/>
      <c r="TR136" s="1"/>
      <c r="TS136" s="1"/>
      <c r="TT136" s="1"/>
      <c r="TU136" s="1"/>
      <c r="TV136" s="1"/>
      <c r="TW136" s="1"/>
      <c r="TX136" s="1"/>
      <c r="TY136" s="1"/>
      <c r="TZ136" s="1"/>
      <c r="UA136" s="1"/>
      <c r="UB136" s="1"/>
      <c r="UC136" s="1"/>
      <c r="UD136" s="1"/>
      <c r="UE136" s="1"/>
      <c r="UF136" s="1"/>
      <c r="UG136" s="1"/>
      <c r="UH136" s="1"/>
      <c r="UI136" s="1"/>
      <c r="UJ136" s="1"/>
      <c r="UK136" s="1"/>
      <c r="UL136" s="1"/>
      <c r="UM136" s="1"/>
      <c r="UN136" s="1"/>
      <c r="UO136" s="1"/>
      <c r="UP136" s="1"/>
      <c r="UQ136" s="1"/>
      <c r="UR136" s="1"/>
      <c r="US136" s="1"/>
      <c r="UT136" s="1"/>
      <c r="UU136" s="1"/>
      <c r="UV136" s="1"/>
      <c r="UW136" s="1"/>
      <c r="UX136" s="1"/>
      <c r="UY136" s="1"/>
      <c r="UZ136" s="1"/>
      <c r="VA136" s="1"/>
      <c r="VB136" s="1"/>
      <c r="VC136" s="1"/>
      <c r="VD136" s="1"/>
      <c r="VE136" s="1"/>
      <c r="VF136" s="1"/>
      <c r="VG136" s="1"/>
      <c r="VH136" s="1"/>
      <c r="VI136" s="1"/>
      <c r="VJ136" s="1"/>
      <c r="VK136" s="1"/>
      <c r="VL136" s="1"/>
      <c r="VM136" s="1"/>
      <c r="VN136" s="1"/>
      <c r="VO136" s="1"/>
      <c r="VP136" s="1"/>
      <c r="VQ136" s="1"/>
      <c r="VR136" s="1"/>
      <c r="VS136" s="1"/>
      <c r="VT136" s="1"/>
      <c r="VU136" s="1"/>
      <c r="VV136" s="1"/>
      <c r="VW136" s="1"/>
      <c r="VX136" s="1"/>
      <c r="VY136" s="1"/>
      <c r="VZ136" s="1"/>
      <c r="WA136" s="1"/>
      <c r="WB136" s="1"/>
      <c r="WC136" s="1"/>
      <c r="WD136" s="1"/>
      <c r="WE136" s="1"/>
      <c r="WF136" s="1"/>
      <c r="WG136" s="1"/>
      <c r="WH136" s="1"/>
      <c r="WI136" s="1"/>
      <c r="WJ136" s="1"/>
      <c r="WK136" s="1"/>
      <c r="WL136" s="1"/>
      <c r="WM136" s="1"/>
      <c r="WN136" s="1"/>
      <c r="WO136" s="1"/>
      <c r="WP136" s="1"/>
      <c r="WQ136" s="1"/>
      <c r="WR136" s="1"/>
      <c r="WS136" s="1"/>
      <c r="WT136" s="1"/>
      <c r="WU136" s="1"/>
      <c r="WV136" s="1"/>
      <c r="WW136" s="1"/>
      <c r="WX136" s="1"/>
      <c r="WY136" s="1"/>
      <c r="WZ136" s="1"/>
      <c r="XA136" s="1"/>
      <c r="XB136" s="1"/>
      <c r="XC136" s="1"/>
      <c r="XD136" s="1"/>
      <c r="XE136" s="1"/>
      <c r="XF136" s="1"/>
      <c r="XG136" s="1"/>
      <c r="XH136" s="1"/>
      <c r="XI136" s="1"/>
      <c r="XJ136" s="1"/>
      <c r="XK136" s="1"/>
      <c r="XL136" s="1"/>
      <c r="XM136" s="1"/>
      <c r="XN136" s="1"/>
      <c r="XO136" s="1"/>
      <c r="XP136" s="1"/>
      <c r="XQ136" s="1"/>
      <c r="XR136" s="1"/>
      <c r="XS136" s="1"/>
      <c r="XT136" s="1"/>
      <c r="XU136" s="1"/>
      <c r="XV136" s="1"/>
      <c r="XW136" s="1"/>
      <c r="XX136" s="1"/>
      <c r="XY136" s="1"/>
      <c r="XZ136" s="1"/>
      <c r="YA136" s="1"/>
      <c r="YB136" s="1"/>
      <c r="YC136" s="1"/>
      <c r="YD136" s="1"/>
      <c r="YE136" s="1"/>
      <c r="YF136" s="1"/>
      <c r="YG136" s="1"/>
      <c r="YH136" s="1"/>
      <c r="YI136" s="1"/>
      <c r="YJ136" s="1"/>
      <c r="YK136" s="1"/>
      <c r="YL136" s="1"/>
      <c r="YM136" s="1"/>
      <c r="YN136" s="1"/>
      <c r="YO136" s="1"/>
      <c r="YP136" s="1"/>
      <c r="YQ136" s="1"/>
      <c r="YR136" s="1"/>
      <c r="YS136" s="1"/>
      <c r="YT136" s="1"/>
      <c r="YU136" s="1"/>
      <c r="YV136" s="1"/>
      <c r="YW136" s="1"/>
      <c r="YX136" s="1"/>
      <c r="YY136" s="1"/>
      <c r="YZ136" s="1"/>
      <c r="ZA136" s="1"/>
      <c r="ZB136" s="1"/>
      <c r="ZC136" s="1"/>
      <c r="ZD136" s="1"/>
      <c r="ZE136" s="1"/>
      <c r="ZF136" s="1"/>
      <c r="ZG136" s="1"/>
      <c r="ZH136" s="1"/>
      <c r="ZI136" s="1"/>
      <c r="ZJ136" s="1"/>
      <c r="ZK136" s="1"/>
      <c r="ZL136" s="1"/>
      <c r="ZM136" s="1"/>
      <c r="ZN136" s="1"/>
      <c r="ZO136" s="1"/>
      <c r="ZP136" s="1"/>
      <c r="ZQ136" s="1"/>
      <c r="ZR136" s="1"/>
      <c r="ZS136" s="1"/>
      <c r="ZT136" s="1"/>
      <c r="ZU136" s="1"/>
      <c r="ZV136" s="1"/>
      <c r="ZW136" s="1"/>
      <c r="ZX136" s="1"/>
      <c r="ZY136" s="1"/>
      <c r="ZZ136" s="1"/>
      <c r="AAA136" s="1"/>
      <c r="AAB136" s="1"/>
      <c r="AAC136" s="1"/>
      <c r="AAD136" s="1"/>
      <c r="AAE136" s="1"/>
      <c r="AAF136" s="1"/>
      <c r="AAG136" s="1"/>
      <c r="AAH136" s="1"/>
      <c r="AAI136" s="1"/>
      <c r="AAJ136" s="1"/>
      <c r="AAK136" s="1"/>
      <c r="AAL136" s="1"/>
      <c r="AAM136" s="1"/>
      <c r="AAN136" s="1"/>
      <c r="AAO136" s="1"/>
      <c r="AAP136" s="1"/>
      <c r="AAQ136" s="1"/>
      <c r="AAR136" s="1"/>
      <c r="AAS136" s="1"/>
      <c r="AAT136" s="1"/>
      <c r="AAU136" s="1"/>
      <c r="AAV136" s="1"/>
      <c r="AAW136" s="1"/>
      <c r="AAX136" s="1"/>
      <c r="AAY136" s="1"/>
      <c r="AAZ136" s="1"/>
      <c r="ABA136" s="1"/>
      <c r="ABB136" s="1"/>
      <c r="ABC136" s="1"/>
      <c r="ABD136" s="1"/>
      <c r="ABE136" s="1"/>
      <c r="ABF136" s="1"/>
      <c r="ABG136" s="1"/>
      <c r="ABH136" s="1"/>
      <c r="ABI136" s="1"/>
      <c r="ABJ136" s="1"/>
      <c r="ABK136" s="1"/>
      <c r="ABL136" s="1"/>
      <c r="ABM136" s="1"/>
      <c r="ABN136" s="1"/>
      <c r="ABO136" s="1"/>
      <c r="ABP136" s="1"/>
      <c r="ABQ136" s="1"/>
      <c r="ABR136" s="1"/>
      <c r="ABS136" s="1"/>
      <c r="ABT136" s="1"/>
      <c r="ABU136" s="1"/>
      <c r="ABV136" s="1"/>
      <c r="ABW136" s="1"/>
      <c r="ABX136" s="1"/>
      <c r="ABY136" s="1"/>
      <c r="ABZ136" s="1"/>
      <c r="ACA136" s="1"/>
      <c r="ACB136" s="1"/>
      <c r="ACC136" s="1"/>
      <c r="ACD136" s="1"/>
      <c r="ACE136" s="1"/>
      <c r="ACF136" s="1"/>
      <c r="ACG136" s="1"/>
      <c r="ACH136" s="1"/>
      <c r="ACI136" s="1"/>
      <c r="ACJ136" s="1"/>
      <c r="ACK136" s="1"/>
      <c r="ACL136" s="1"/>
      <c r="ACM136" s="1"/>
      <c r="ACN136" s="1"/>
      <c r="ACO136" s="1"/>
      <c r="ACP136" s="1"/>
      <c r="ACQ136" s="1"/>
      <c r="ACR136" s="1"/>
      <c r="ACS136" s="1"/>
      <c r="ACT136" s="1"/>
      <c r="ACU136" s="1"/>
      <c r="ACV136" s="1"/>
      <c r="ACW136" s="1"/>
      <c r="ACX136" s="1"/>
      <c r="ACY136" s="1"/>
      <c r="ACZ136" s="1"/>
      <c r="ADA136" s="1"/>
      <c r="ADB136" s="1"/>
      <c r="ADC136" s="1"/>
      <c r="ADD136" s="1"/>
      <c r="ADE136" s="1"/>
      <c r="ADF136" s="1"/>
      <c r="ADG136" s="1"/>
      <c r="ADH136" s="1"/>
      <c r="ADI136" s="1"/>
      <c r="ADJ136" s="1"/>
      <c r="ADK136" s="1"/>
      <c r="ADL136" s="1"/>
      <c r="ADM136" s="1"/>
      <c r="ADN136" s="1"/>
      <c r="ADO136" s="1"/>
      <c r="ADP136" s="1"/>
      <c r="ADQ136" s="1"/>
      <c r="ADR136" s="1"/>
      <c r="ADS136" s="1"/>
      <c r="ADT136" s="1"/>
      <c r="ADU136" s="1"/>
      <c r="ADV136" s="1"/>
      <c r="ADW136" s="1"/>
      <c r="ADX136" s="1"/>
      <c r="ADY136" s="1"/>
      <c r="ADZ136" s="1"/>
      <c r="AEA136" s="1"/>
      <c r="AEB136" s="1"/>
      <c r="AEC136" s="1"/>
      <c r="AED136" s="1"/>
      <c r="AEE136" s="1"/>
      <c r="AEF136" s="1"/>
      <c r="AEG136" s="1"/>
      <c r="AEH136" s="1"/>
      <c r="AEI136" s="1"/>
      <c r="AEJ136" s="1"/>
      <c r="AEK136" s="1"/>
      <c r="AEL136" s="1"/>
      <c r="AEM136" s="1"/>
      <c r="AEN136" s="1"/>
      <c r="AEO136" s="1"/>
      <c r="AEP136" s="1"/>
      <c r="AEQ136" s="1"/>
      <c r="AER136" s="1"/>
      <c r="AES136" s="1"/>
      <c r="AET136" s="1"/>
      <c r="AEU136" s="1"/>
      <c r="AEV136" s="1"/>
      <c r="AEW136" s="1"/>
      <c r="AEX136" s="1"/>
      <c r="AEY136" s="1"/>
      <c r="AEZ136" s="1"/>
      <c r="AFA136" s="1"/>
      <c r="AFB136" s="1"/>
      <c r="AFC136" s="1"/>
      <c r="AFD136" s="1"/>
      <c r="AFE136" s="1"/>
      <c r="AFF136" s="1"/>
      <c r="AFG136" s="1"/>
      <c r="AFH136" s="1"/>
      <c r="AFI136" s="1"/>
      <c r="AFJ136" s="1"/>
      <c r="AFK136" s="1"/>
      <c r="AFL136" s="1"/>
      <c r="AFM136" s="1"/>
      <c r="AFN136" s="1"/>
      <c r="AFO136" s="1"/>
      <c r="AFP136" s="1"/>
      <c r="AFQ136" s="1"/>
      <c r="AFR136" s="1"/>
      <c r="AFS136" s="1"/>
      <c r="AFT136" s="1"/>
      <c r="AFU136" s="1"/>
      <c r="AFV136" s="1"/>
      <c r="AFW136" s="1"/>
      <c r="AFX136" s="1"/>
      <c r="AFY136" s="1"/>
      <c r="AFZ136" s="1"/>
      <c r="AGA136" s="1"/>
      <c r="AGB136" s="1"/>
      <c r="AGC136" s="1"/>
      <c r="AGD136" s="1"/>
      <c r="AGE136" s="1"/>
      <c r="AGF136" s="1"/>
      <c r="AGG136" s="1"/>
      <c r="AGH136" s="1"/>
      <c r="AGI136" s="1"/>
      <c r="AGJ136" s="1"/>
      <c r="AGK136" s="1"/>
      <c r="AGL136" s="1"/>
      <c r="AGM136" s="1"/>
      <c r="AGN136" s="1"/>
      <c r="AGO136" s="1"/>
      <c r="AGP136" s="1"/>
      <c r="AGQ136" s="1"/>
      <c r="AGR136" s="1"/>
      <c r="AGS136" s="1"/>
      <c r="AGT136" s="1"/>
      <c r="AGU136" s="1"/>
      <c r="AGV136" s="1"/>
      <c r="AGW136" s="1"/>
      <c r="AGX136" s="1"/>
      <c r="AGY136" s="1"/>
      <c r="AGZ136" s="1"/>
      <c r="AHA136" s="1"/>
      <c r="AHB136" s="1"/>
      <c r="AHC136" s="1"/>
      <c r="AHD136" s="1"/>
      <c r="AHE136" s="1"/>
      <c r="AHF136" s="1"/>
      <c r="AHG136" s="1"/>
      <c r="AHH136" s="1"/>
      <c r="AHI136" s="1"/>
      <c r="AHJ136" s="1"/>
      <c r="AHK136" s="1"/>
      <c r="AHL136" s="1"/>
      <c r="AHM136" s="1"/>
      <c r="AHN136" s="1"/>
      <c r="AHO136" s="1"/>
      <c r="AHP136" s="1"/>
      <c r="AHQ136" s="1"/>
      <c r="AHR136" s="1"/>
      <c r="AHS136" s="1"/>
      <c r="AHT136" s="1"/>
      <c r="AHU136" s="1"/>
      <c r="AHV136" s="1"/>
      <c r="AHW136" s="1"/>
      <c r="AHX136" s="1"/>
      <c r="AHY136" s="1"/>
      <c r="AHZ136" s="1"/>
      <c r="AIA136" s="1"/>
      <c r="AIB136" s="1"/>
      <c r="AIC136" s="1"/>
      <c r="AID136" s="1"/>
      <c r="AIE136" s="1"/>
      <c r="AIF136" s="1"/>
      <c r="AIG136" s="1"/>
      <c r="AIH136" s="1"/>
      <c r="AII136" s="1"/>
      <c r="AIJ136" s="1"/>
      <c r="AIK136" s="1"/>
      <c r="AIL136" s="1"/>
      <c r="AIM136" s="1"/>
      <c r="AIN136" s="1"/>
      <c r="AIO136" s="1"/>
      <c r="AIP136" s="1"/>
      <c r="AIQ136" s="1"/>
      <c r="AIR136" s="1"/>
      <c r="AIS136" s="1"/>
      <c r="AIT136" s="1"/>
      <c r="AIU136" s="1"/>
      <c r="AIV136" s="1"/>
      <c r="AIW136" s="1"/>
      <c r="AIX136" s="1"/>
      <c r="AIY136" s="1"/>
      <c r="AIZ136" s="1"/>
      <c r="AJA136" s="1"/>
      <c r="AJB136" s="1"/>
      <c r="AJC136" s="1"/>
      <c r="AJD136" s="1"/>
      <c r="AJE136" s="1"/>
      <c r="AJF136" s="1"/>
      <c r="AJG136" s="1"/>
      <c r="AJH136" s="1"/>
      <c r="AJI136" s="1"/>
      <c r="AJJ136" s="1"/>
      <c r="AJK136" s="1"/>
      <c r="AJL136" s="1"/>
      <c r="AJM136" s="1"/>
      <c r="AJN136" s="1"/>
      <c r="AJO136" s="1"/>
      <c r="AJP136" s="1"/>
      <c r="AJQ136" s="1"/>
      <c r="AJR136" s="1"/>
      <c r="AJS136" s="1"/>
      <c r="AJT136" s="1"/>
      <c r="AJU136" s="1"/>
      <c r="AJV136" s="1"/>
      <c r="AJW136" s="1"/>
      <c r="AJX136" s="1"/>
      <c r="AJY136" s="1"/>
      <c r="AJZ136" s="1"/>
      <c r="AKA136" s="1"/>
      <c r="AKB136" s="1"/>
      <c r="AKC136" s="1"/>
      <c r="AKD136" s="1"/>
      <c r="AKE136" s="1"/>
      <c r="AKF136" s="1"/>
      <c r="AKG136" s="1"/>
      <c r="AKH136" s="1"/>
      <c r="AKI136" s="1"/>
      <c r="AKJ136" s="1"/>
      <c r="AKK136" s="1"/>
      <c r="AKL136" s="1"/>
      <c r="AKM136" s="1"/>
      <c r="AKN136" s="1"/>
      <c r="AKO136" s="1"/>
      <c r="AKP136" s="1"/>
      <c r="AKQ136" s="1"/>
      <c r="AKR136" s="1"/>
      <c r="AKS136" s="1"/>
      <c r="AKT136" s="1"/>
      <c r="AKU136" s="1"/>
      <c r="AKV136" s="1"/>
      <c r="AKW136" s="1"/>
      <c r="AKX136" s="1"/>
      <c r="AKY136" s="1"/>
      <c r="AKZ136" s="1"/>
      <c r="ALA136" s="1"/>
      <c r="ALB136" s="1"/>
      <c r="ALC136" s="1"/>
    </row>
    <row r="137" spans="1:991" s="5" customFormat="1" x14ac:dyDescent="0.25">
      <c r="A137" s="4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</row>
    <row r="138" spans="1:991" s="5" customFormat="1" ht="15" customHeight="1" x14ac:dyDescent="0.25">
      <c r="A138" s="4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</row>
    <row r="139" spans="1:991" s="4" customFormat="1" ht="15" customHeight="1" x14ac:dyDescent="0.2">
      <c r="A139" s="43"/>
    </row>
    <row r="140" spans="1:991" s="4" customFormat="1" ht="12" x14ac:dyDescent="0.2">
      <c r="A140" s="43"/>
    </row>
    <row r="141" spans="1:991" s="2" customFormat="1" ht="12" x14ac:dyDescent="0.2">
      <c r="A141" s="43"/>
    </row>
    <row r="142" spans="1:991" s="2" customFormat="1" x14ac:dyDescent="0.25">
      <c r="A142" s="44"/>
    </row>
    <row r="143" spans="1:991" s="2" customFormat="1" ht="15" customHeight="1" x14ac:dyDescent="0.25">
      <c r="A143" s="44"/>
    </row>
    <row r="144" spans="1:991" s="2" customFormat="1" ht="15" customHeight="1" x14ac:dyDescent="0.25">
      <c r="A144" s="44"/>
    </row>
    <row r="145" spans="1:1" s="2" customFormat="1" x14ac:dyDescent="0.25">
      <c r="A145" s="44"/>
    </row>
    <row r="146" spans="1:1" s="2" customFormat="1" ht="15" customHeight="1" x14ac:dyDescent="0.25">
      <c r="A146" s="44"/>
    </row>
    <row r="147" spans="1:1" s="2" customFormat="1" x14ac:dyDescent="0.25">
      <c r="A147" s="44"/>
    </row>
    <row r="148" spans="1:1" s="2" customFormat="1" ht="12" x14ac:dyDescent="0.2">
      <c r="A148" s="43"/>
    </row>
    <row r="149" spans="1:1" s="2" customFormat="1" ht="15" customHeight="1" x14ac:dyDescent="0.25">
      <c r="A149" s="44"/>
    </row>
    <row r="150" spans="1:1" s="2" customFormat="1" x14ac:dyDescent="0.25">
      <c r="A150" s="44"/>
    </row>
    <row r="151" spans="1:1" s="2" customFormat="1" ht="15" customHeight="1" x14ac:dyDescent="0.25">
      <c r="A151" s="44"/>
    </row>
    <row r="152" spans="1:1" s="2" customFormat="1" ht="15" customHeight="1" x14ac:dyDescent="0.25">
      <c r="A152" s="44"/>
    </row>
    <row r="153" spans="1:1" s="2" customFormat="1" x14ac:dyDescent="0.25">
      <c r="A153" s="44"/>
    </row>
    <row r="154" spans="1:1" s="2" customFormat="1" ht="15" customHeight="1" x14ac:dyDescent="0.25">
      <c r="A154" s="44"/>
    </row>
    <row r="155" spans="1:1" s="2" customFormat="1" x14ac:dyDescent="0.25">
      <c r="A155" s="44"/>
    </row>
    <row r="156" spans="1:1" s="2" customFormat="1" x14ac:dyDescent="0.25">
      <c r="A156" s="44"/>
    </row>
    <row r="157" spans="1:1" s="2" customFormat="1" x14ac:dyDescent="0.25">
      <c r="A157" s="44"/>
    </row>
    <row r="158" spans="1:1" s="2" customFormat="1" ht="12" x14ac:dyDescent="0.2">
      <c r="A158" s="43"/>
    </row>
    <row r="159" spans="1:1" s="2" customFormat="1" ht="15" customHeight="1" x14ac:dyDescent="0.25">
      <c r="A159" s="44"/>
    </row>
    <row r="160" spans="1:1" s="2" customFormat="1" x14ac:dyDescent="0.25">
      <c r="A160" s="44"/>
    </row>
    <row r="161" spans="1:1" s="2" customFormat="1" ht="15" customHeight="1" x14ac:dyDescent="0.25">
      <c r="A161" s="44"/>
    </row>
    <row r="162" spans="1:1" s="2" customFormat="1" ht="15" customHeight="1" x14ac:dyDescent="0.25">
      <c r="A162" s="44"/>
    </row>
    <row r="163" spans="1:1" s="2" customFormat="1" x14ac:dyDescent="0.25">
      <c r="A163" s="44"/>
    </row>
    <row r="164" spans="1:1" s="2" customFormat="1" x14ac:dyDescent="0.25">
      <c r="A164" s="44"/>
    </row>
    <row r="165" spans="1:1" s="2" customFormat="1" x14ac:dyDescent="0.25">
      <c r="A165" s="44"/>
    </row>
    <row r="166" spans="1:1" s="2" customFormat="1" x14ac:dyDescent="0.25">
      <c r="A166" s="44"/>
    </row>
    <row r="167" spans="1:1" s="5" customFormat="1" x14ac:dyDescent="0.25">
      <c r="A167" s="43"/>
    </row>
    <row r="168" spans="1:1" s="5" customFormat="1" x14ac:dyDescent="0.25">
      <c r="A168" s="43"/>
    </row>
    <row r="169" spans="1:1" s="5" customFormat="1" ht="15" customHeight="1" x14ac:dyDescent="0.25">
      <c r="A169" s="43"/>
    </row>
    <row r="170" spans="1:1" s="5" customFormat="1" x14ac:dyDescent="0.25">
      <c r="A170" s="43"/>
    </row>
    <row r="171" spans="1:1" s="5" customFormat="1" x14ac:dyDescent="0.25">
      <c r="A171" s="43"/>
    </row>
    <row r="172" spans="1:1" s="5" customFormat="1" ht="15" customHeight="1" x14ac:dyDescent="0.25">
      <c r="A172" s="43"/>
    </row>
    <row r="173" spans="1:1" s="5" customFormat="1" x14ac:dyDescent="0.25">
      <c r="A173" s="43"/>
    </row>
    <row r="174" spans="1:1" s="5" customFormat="1" x14ac:dyDescent="0.25">
      <c r="A174" s="43"/>
    </row>
    <row r="175" spans="1:1" s="5" customFormat="1" x14ac:dyDescent="0.25">
      <c r="A175" s="43"/>
    </row>
    <row r="176" spans="1:1" s="5" customFormat="1" x14ac:dyDescent="0.25">
      <c r="A176" s="43"/>
    </row>
    <row r="177" spans="1:1" s="5" customFormat="1" x14ac:dyDescent="0.25">
      <c r="A177" s="43"/>
    </row>
    <row r="178" spans="1:1" s="5" customFormat="1" x14ac:dyDescent="0.25">
      <c r="A178" s="43"/>
    </row>
    <row r="179" spans="1:1" s="5" customFormat="1" x14ac:dyDescent="0.25">
      <c r="A179" s="43"/>
    </row>
  </sheetData>
  <mergeCells count="39">
    <mergeCell ref="A20:C20"/>
    <mergeCell ref="A1:D1"/>
    <mergeCell ref="A11:D11"/>
    <mergeCell ref="A13:D13"/>
    <mergeCell ref="A16:D16"/>
    <mergeCell ref="A17:D17"/>
    <mergeCell ref="A12:D12"/>
    <mergeCell ref="A52:C52"/>
    <mergeCell ref="A21:D21"/>
    <mergeCell ref="A26:C26"/>
    <mergeCell ref="A28:D28"/>
    <mergeCell ref="A32:C32"/>
    <mergeCell ref="A34:D34"/>
    <mergeCell ref="A35:B35"/>
    <mergeCell ref="A38:B38"/>
    <mergeCell ref="A40:D40"/>
    <mergeCell ref="A41:C41"/>
    <mergeCell ref="A42:B42"/>
    <mergeCell ref="A51:B51"/>
    <mergeCell ref="A96:D96"/>
    <mergeCell ref="A60:C60"/>
    <mergeCell ref="A62:D62"/>
    <mergeCell ref="A67:B67"/>
    <mergeCell ref="A69:D69"/>
    <mergeCell ref="A76:B76"/>
    <mergeCell ref="A78:D78"/>
    <mergeCell ref="A79:C79"/>
    <mergeCell ref="A81:D81"/>
    <mergeCell ref="A82:D82"/>
    <mergeCell ref="A91:C91"/>
    <mergeCell ref="A94:B94"/>
    <mergeCell ref="B127:C127"/>
    <mergeCell ref="A128:C128"/>
    <mergeCell ref="A101:C101"/>
    <mergeCell ref="A103:D103"/>
    <mergeCell ref="A104:C104"/>
    <mergeCell ref="A117:C117"/>
    <mergeCell ref="A119:D119"/>
    <mergeCell ref="A126:B126"/>
  </mergeCells>
  <dataValidations disablePrompts="1" count="4">
    <dataValidation allowBlank="1" showInputMessage="1" showErrorMessage="1" promptTitle="ATENÇÃO" sqref="HU100 RQ100 ABM100">
      <formula1>0</formula1>
      <formula2>10000</formula2>
    </dataValidation>
    <dataValidation allowBlank="1" showInputMessage="1" showErrorMessage="1" prompt="O VALOR A SER PREENCHIDO DEVERÁ SE REFERIR A UM PROFISSIONAL." sqref="HT99 RP99 ABL99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Q103:RQ104 ABM103:ABM104 ABM101 RQ101 HU101 HU103:HU104">
      <formula1>0</formula1>
      <formula2>10000</formula2>
    </dataValidation>
    <dataValidation type="decimal" allowBlank="1" showInputMessage="1" showErrorMessage="1" promptTitle="ATENÇÃO" sqref="HU135 RQ135 ABM135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topLeftCell="A16" zoomScaleNormal="100" workbookViewId="0">
      <selection activeCell="D19" sqref="D19:D26"/>
    </sheetView>
  </sheetViews>
  <sheetFormatPr defaultRowHeight="15" x14ac:dyDescent="0.25"/>
  <cols>
    <col min="1" max="1" width="9.140625" style="26"/>
    <col min="2" max="2" width="44.7109375" style="26" customWidth="1"/>
    <col min="3" max="3" width="7.85546875" style="26" customWidth="1"/>
    <col min="4" max="4" width="17.42578125" style="26" customWidth="1"/>
    <col min="5" max="5" width="14.140625" style="26" customWidth="1"/>
    <col min="6" max="6" width="15.85546875" style="26" customWidth="1"/>
    <col min="7" max="16384" width="9.140625" style="26"/>
  </cols>
  <sheetData>
    <row r="1" spans="1:6" x14ac:dyDescent="0.25">
      <c r="A1" s="253" t="s">
        <v>102</v>
      </c>
      <c r="B1" s="253"/>
      <c r="C1" s="253"/>
      <c r="D1" s="253"/>
      <c r="E1" s="253"/>
      <c r="F1" s="253"/>
    </row>
    <row r="3" spans="1:6" x14ac:dyDescent="0.25">
      <c r="A3" s="251" t="s">
        <v>150</v>
      </c>
      <c r="B3" s="251"/>
      <c r="C3" s="251"/>
      <c r="D3" s="251"/>
      <c r="E3" s="251"/>
      <c r="F3" s="251"/>
    </row>
    <row r="4" spans="1:6" x14ac:dyDescent="0.25">
      <c r="A4" s="35" t="s">
        <v>42</v>
      </c>
      <c r="B4" s="35" t="s">
        <v>36</v>
      </c>
      <c r="C4" s="35" t="s">
        <v>105</v>
      </c>
      <c r="D4" s="35" t="s">
        <v>151</v>
      </c>
      <c r="E4" s="35" t="s">
        <v>153</v>
      </c>
      <c r="F4" s="35" t="s">
        <v>152</v>
      </c>
    </row>
    <row r="5" spans="1:6" ht="51" x14ac:dyDescent="0.25">
      <c r="A5" s="25">
        <v>1</v>
      </c>
      <c r="B5" s="32" t="s">
        <v>166</v>
      </c>
      <c r="C5" s="25">
        <v>1</v>
      </c>
      <c r="D5" s="29"/>
      <c r="E5" s="25">
        <v>1</v>
      </c>
      <c r="F5" s="37">
        <f>(D5*E5)/12</f>
        <v>0</v>
      </c>
    </row>
    <row r="6" spans="1:6" ht="38.25" x14ac:dyDescent="0.25">
      <c r="A6" s="25">
        <v>2</v>
      </c>
      <c r="B6" s="32" t="s">
        <v>168</v>
      </c>
      <c r="C6" s="25">
        <v>2</v>
      </c>
      <c r="D6" s="29"/>
      <c r="E6" s="25">
        <f>C6*2</f>
        <v>4</v>
      </c>
      <c r="F6" s="37">
        <f>(D6*E6)/12</f>
        <v>0</v>
      </c>
    </row>
    <row r="7" spans="1:6" ht="51" x14ac:dyDescent="0.25">
      <c r="A7" s="25">
        <v>3</v>
      </c>
      <c r="B7" s="32" t="s">
        <v>164</v>
      </c>
      <c r="C7" s="25">
        <v>2</v>
      </c>
      <c r="D7" s="29"/>
      <c r="E7" s="25">
        <f>C7*2</f>
        <v>4</v>
      </c>
      <c r="F7" s="37">
        <f>(D7*E7)/12</f>
        <v>0</v>
      </c>
    </row>
    <row r="8" spans="1:6" ht="38.25" x14ac:dyDescent="0.25">
      <c r="A8" s="25">
        <v>4</v>
      </c>
      <c r="B8" s="32" t="s">
        <v>165</v>
      </c>
      <c r="C8" s="25">
        <v>2</v>
      </c>
      <c r="D8" s="29"/>
      <c r="E8" s="25">
        <f t="shared" ref="E8:E13" si="0">C8*2</f>
        <v>4</v>
      </c>
      <c r="F8" s="37">
        <f t="shared" ref="F8:F13" si="1">(D8*E8)/12</f>
        <v>0</v>
      </c>
    </row>
    <row r="9" spans="1:6" ht="38.25" x14ac:dyDescent="0.25">
      <c r="A9" s="25">
        <v>5</v>
      </c>
      <c r="B9" s="32" t="s">
        <v>167</v>
      </c>
      <c r="C9" s="25">
        <v>3</v>
      </c>
      <c r="D9" s="31"/>
      <c r="E9" s="25">
        <f t="shared" si="0"/>
        <v>6</v>
      </c>
      <c r="F9" s="37">
        <f t="shared" si="1"/>
        <v>0</v>
      </c>
    </row>
    <row r="10" spans="1:6" ht="38.25" x14ac:dyDescent="0.25">
      <c r="A10" s="25">
        <v>6</v>
      </c>
      <c r="B10" s="32" t="s">
        <v>169</v>
      </c>
      <c r="C10" s="25">
        <v>2</v>
      </c>
      <c r="D10" s="29"/>
      <c r="E10" s="25">
        <f t="shared" si="0"/>
        <v>4</v>
      </c>
      <c r="F10" s="37">
        <f t="shared" si="1"/>
        <v>0</v>
      </c>
    </row>
    <row r="11" spans="1:6" ht="38.25" x14ac:dyDescent="0.25">
      <c r="A11" s="25">
        <v>7</v>
      </c>
      <c r="B11" s="32" t="s">
        <v>172</v>
      </c>
      <c r="C11" s="25">
        <v>2</v>
      </c>
      <c r="D11" s="29"/>
      <c r="E11" s="25">
        <f>C11*2</f>
        <v>4</v>
      </c>
      <c r="F11" s="37">
        <f>(D11*E11)/12</f>
        <v>0</v>
      </c>
    </row>
    <row r="12" spans="1:6" ht="38.25" x14ac:dyDescent="0.25">
      <c r="A12" s="25">
        <v>8</v>
      </c>
      <c r="B12" s="32" t="s">
        <v>170</v>
      </c>
      <c r="C12" s="25">
        <v>6</v>
      </c>
      <c r="D12" s="29"/>
      <c r="E12" s="25">
        <f t="shared" si="0"/>
        <v>12</v>
      </c>
      <c r="F12" s="37">
        <f t="shared" si="1"/>
        <v>0</v>
      </c>
    </row>
    <row r="13" spans="1:6" ht="38.25" x14ac:dyDescent="0.25">
      <c r="A13" s="25">
        <v>9</v>
      </c>
      <c r="B13" s="32" t="s">
        <v>171</v>
      </c>
      <c r="C13" s="25">
        <v>1</v>
      </c>
      <c r="D13" s="29"/>
      <c r="E13" s="25">
        <f t="shared" si="0"/>
        <v>2</v>
      </c>
      <c r="F13" s="37">
        <f t="shared" si="1"/>
        <v>0</v>
      </c>
    </row>
    <row r="14" spans="1:6" x14ac:dyDescent="0.25">
      <c r="A14" s="252" t="s">
        <v>107</v>
      </c>
      <c r="B14" s="252"/>
      <c r="C14" s="252"/>
      <c r="D14" s="252"/>
      <c r="E14" s="252"/>
      <c r="F14" s="38">
        <f>SUM(F7:F13)</f>
        <v>0</v>
      </c>
    </row>
    <row r="15" spans="1:6" x14ac:dyDescent="0.25">
      <c r="A15" s="250"/>
      <c r="B15" s="250"/>
      <c r="C15" s="250"/>
      <c r="D15" s="250"/>
      <c r="E15" s="250"/>
      <c r="F15" s="250"/>
    </row>
    <row r="17" spans="1:6" x14ac:dyDescent="0.25">
      <c r="A17" s="251" t="s">
        <v>154</v>
      </c>
      <c r="B17" s="251"/>
      <c r="C17" s="251"/>
      <c r="D17" s="251"/>
      <c r="E17" s="251"/>
      <c r="F17" s="251"/>
    </row>
    <row r="18" spans="1:6" x14ac:dyDescent="0.25">
      <c r="A18" s="36" t="s">
        <v>42</v>
      </c>
      <c r="B18" s="36" t="s">
        <v>36</v>
      </c>
      <c r="C18" s="36" t="s">
        <v>105</v>
      </c>
      <c r="D18" s="36" t="s">
        <v>151</v>
      </c>
      <c r="E18" s="36" t="s">
        <v>153</v>
      </c>
      <c r="F18" s="36" t="s">
        <v>152</v>
      </c>
    </row>
    <row r="19" spans="1:6" ht="38.25" x14ac:dyDescent="0.25">
      <c r="A19" s="25">
        <v>1</v>
      </c>
      <c r="B19" s="32" t="s">
        <v>168</v>
      </c>
      <c r="C19" s="25">
        <v>2</v>
      </c>
      <c r="D19" s="29"/>
      <c r="E19" s="25">
        <f>C19*2</f>
        <v>4</v>
      </c>
      <c r="F19" s="37">
        <f>(D19*E19)/12</f>
        <v>0</v>
      </c>
    </row>
    <row r="20" spans="1:6" ht="51" x14ac:dyDescent="0.25">
      <c r="A20" s="25">
        <v>2</v>
      </c>
      <c r="B20" s="32" t="s">
        <v>164</v>
      </c>
      <c r="C20" s="25">
        <v>2</v>
      </c>
      <c r="D20" s="29"/>
      <c r="E20" s="25">
        <f>C20*2</f>
        <v>4</v>
      </c>
      <c r="F20" s="37">
        <f>(D20*E20)/12</f>
        <v>0</v>
      </c>
    </row>
    <row r="21" spans="1:6" ht="38.25" x14ac:dyDescent="0.25">
      <c r="A21" s="25">
        <v>3</v>
      </c>
      <c r="B21" s="32" t="s">
        <v>165</v>
      </c>
      <c r="C21" s="25">
        <v>2</v>
      </c>
      <c r="D21" s="29"/>
      <c r="E21" s="25">
        <f t="shared" ref="E21:E23" si="2">C21*2</f>
        <v>4</v>
      </c>
      <c r="F21" s="37">
        <f t="shared" ref="F21:F23" si="3">(D21*E21)/12</f>
        <v>0</v>
      </c>
    </row>
    <row r="22" spans="1:6" ht="38.25" x14ac:dyDescent="0.25">
      <c r="A22" s="25">
        <v>4</v>
      </c>
      <c r="B22" s="32" t="s">
        <v>167</v>
      </c>
      <c r="C22" s="25">
        <v>3</v>
      </c>
      <c r="D22" s="31"/>
      <c r="E22" s="25">
        <f t="shared" si="2"/>
        <v>6</v>
      </c>
      <c r="F22" s="37">
        <f t="shared" si="3"/>
        <v>0</v>
      </c>
    </row>
    <row r="23" spans="1:6" ht="38.25" x14ac:dyDescent="0.25">
      <c r="A23" s="25">
        <v>5</v>
      </c>
      <c r="B23" s="32" t="s">
        <v>169</v>
      </c>
      <c r="C23" s="25">
        <v>2</v>
      </c>
      <c r="D23" s="29"/>
      <c r="E23" s="25">
        <f t="shared" si="2"/>
        <v>4</v>
      </c>
      <c r="F23" s="37">
        <f t="shared" si="3"/>
        <v>0</v>
      </c>
    </row>
    <row r="24" spans="1:6" ht="38.25" x14ac:dyDescent="0.25">
      <c r="A24" s="25">
        <v>6</v>
      </c>
      <c r="B24" s="32" t="s">
        <v>172</v>
      </c>
      <c r="C24" s="25">
        <v>2</v>
      </c>
      <c r="D24" s="29"/>
      <c r="E24" s="25">
        <f>C24*2</f>
        <v>4</v>
      </c>
      <c r="F24" s="37">
        <f>(D24*E24)/12</f>
        <v>0</v>
      </c>
    </row>
    <row r="25" spans="1:6" ht="38.25" x14ac:dyDescent="0.25">
      <c r="A25" s="25">
        <v>7</v>
      </c>
      <c r="B25" s="32" t="s">
        <v>170</v>
      </c>
      <c r="C25" s="25">
        <v>6</v>
      </c>
      <c r="D25" s="29"/>
      <c r="E25" s="25">
        <f t="shared" ref="E25:E26" si="4">C25*2</f>
        <v>12</v>
      </c>
      <c r="F25" s="37">
        <f t="shared" ref="F25:F26" si="5">(D25*E25)/12</f>
        <v>0</v>
      </c>
    </row>
    <row r="26" spans="1:6" ht="38.25" x14ac:dyDescent="0.25">
      <c r="A26" s="25">
        <v>8</v>
      </c>
      <c r="B26" s="32" t="s">
        <v>171</v>
      </c>
      <c r="C26" s="25">
        <v>1</v>
      </c>
      <c r="D26" s="29"/>
      <c r="E26" s="25">
        <f t="shared" si="4"/>
        <v>2</v>
      </c>
      <c r="F26" s="37">
        <f t="shared" si="5"/>
        <v>0</v>
      </c>
    </row>
    <row r="27" spans="1:6" x14ac:dyDescent="0.25">
      <c r="A27" s="252" t="s">
        <v>107</v>
      </c>
      <c r="B27" s="252"/>
      <c r="C27" s="252"/>
      <c r="D27" s="252"/>
      <c r="E27" s="252"/>
      <c r="F27" s="38">
        <f>SUM(F19:F26)</f>
        <v>0</v>
      </c>
    </row>
    <row r="28" spans="1:6" x14ac:dyDescent="0.25">
      <c r="A28" s="250"/>
      <c r="B28" s="250"/>
      <c r="C28" s="250"/>
      <c r="D28" s="250"/>
      <c r="E28" s="250"/>
      <c r="F28" s="250"/>
    </row>
  </sheetData>
  <mergeCells count="7">
    <mergeCell ref="A28:F28"/>
    <mergeCell ref="A3:F3"/>
    <mergeCell ref="A14:E14"/>
    <mergeCell ref="A1:F1"/>
    <mergeCell ref="A17:F17"/>
    <mergeCell ref="A27:E27"/>
    <mergeCell ref="A15:F15"/>
  </mergeCells>
  <pageMargins left="0.51181102362204722" right="0.51181102362204722" top="1.6141732283464567" bottom="0.78740157480314965" header="0.31496062992125984" footer="0.31496062992125984"/>
  <pageSetup paperSize="9" scale="82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zoomScaleNormal="100" workbookViewId="0">
      <selection activeCell="D5" sqref="D5:D6"/>
    </sheetView>
  </sheetViews>
  <sheetFormatPr defaultRowHeight="15" x14ac:dyDescent="0.25"/>
  <cols>
    <col min="1" max="1" width="9.140625" style="26"/>
    <col min="2" max="2" width="44.7109375" style="26" customWidth="1"/>
    <col min="3" max="3" width="7.85546875" style="26" customWidth="1"/>
    <col min="4" max="4" width="17.42578125" style="26" customWidth="1"/>
    <col min="5" max="5" width="17.28515625" style="26" customWidth="1"/>
    <col min="6" max="6" width="15.85546875" style="26" customWidth="1"/>
    <col min="7" max="16384" width="9.140625" style="26"/>
  </cols>
  <sheetData>
    <row r="1" spans="1:6" x14ac:dyDescent="0.25">
      <c r="A1" s="254" t="s">
        <v>111</v>
      </c>
      <c r="B1" s="254"/>
      <c r="C1" s="254"/>
      <c r="D1" s="254"/>
      <c r="E1" s="254"/>
      <c r="F1" s="254"/>
    </row>
    <row r="3" spans="1:6" x14ac:dyDescent="0.25">
      <c r="A3" s="251" t="s">
        <v>162</v>
      </c>
      <c r="B3" s="251"/>
      <c r="C3" s="251"/>
      <c r="D3" s="251"/>
      <c r="E3" s="251"/>
      <c r="F3" s="251"/>
    </row>
    <row r="4" spans="1:6" x14ac:dyDescent="0.25">
      <c r="A4" s="39" t="s">
        <v>42</v>
      </c>
      <c r="B4" s="39" t="s">
        <v>36</v>
      </c>
      <c r="C4" s="39" t="s">
        <v>105</v>
      </c>
      <c r="D4" s="39" t="s">
        <v>103</v>
      </c>
      <c r="E4" s="39" t="s">
        <v>153</v>
      </c>
      <c r="F4" s="39" t="s">
        <v>104</v>
      </c>
    </row>
    <row r="5" spans="1:6" x14ac:dyDescent="0.25">
      <c r="A5" s="25">
        <v>1</v>
      </c>
      <c r="B5" s="27" t="s">
        <v>106</v>
      </c>
      <c r="C5" s="25">
        <v>2</v>
      </c>
      <c r="D5" s="30"/>
      <c r="E5" s="25">
        <f>C5*2</f>
        <v>4</v>
      </c>
      <c r="F5" s="40">
        <f>(D5*E5)/12</f>
        <v>0</v>
      </c>
    </row>
    <row r="6" spans="1:6" x14ac:dyDescent="0.25">
      <c r="A6" s="25">
        <v>2</v>
      </c>
      <c r="B6" s="28" t="s">
        <v>163</v>
      </c>
      <c r="C6" s="25">
        <v>12</v>
      </c>
      <c r="D6" s="30"/>
      <c r="E6" s="25">
        <f t="shared" ref="E6" si="0">C6*2</f>
        <v>24</v>
      </c>
      <c r="F6" s="40">
        <f>(D6*E6)/12</f>
        <v>0</v>
      </c>
    </row>
    <row r="7" spans="1:6" x14ac:dyDescent="0.25">
      <c r="A7" s="252" t="s">
        <v>176</v>
      </c>
      <c r="B7" s="252"/>
      <c r="C7" s="252"/>
      <c r="D7" s="252"/>
      <c r="E7" s="252"/>
      <c r="F7" s="41">
        <f>SUM(F5:F6)</f>
        <v>0</v>
      </c>
    </row>
    <row r="8" spans="1:6" x14ac:dyDescent="0.25">
      <c r="A8" s="250"/>
      <c r="B8" s="250"/>
      <c r="C8" s="250"/>
      <c r="D8" s="250"/>
      <c r="E8" s="250"/>
      <c r="F8" s="250"/>
    </row>
  </sheetData>
  <mergeCells count="4">
    <mergeCell ref="A8:F8"/>
    <mergeCell ref="A1:F1"/>
    <mergeCell ref="A3:F3"/>
    <mergeCell ref="A7:E7"/>
  </mergeCells>
  <pageMargins left="0.511811024" right="0.511811024" top="1.5972916666666668" bottom="0.78740157499999996" header="0.31496062000000002" footer="0.31496062000000002"/>
  <pageSetup paperSize="9" scale="82" orientation="portrait" r:id="rId1"/>
  <headerFooter>
    <oddHeader>&amp;C&amp;G
SERVIÇO PÚBLICO FEDERAL
MINISTÉRIO DA EDUCAÇÃO
UNIVERSIDADE FEDERAL DO SUL DA BAHIA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437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MODELO DE PLANILHA</vt:lpstr>
      <vt:lpstr>PROPOSTA</vt:lpstr>
      <vt:lpstr>01. Motorista Especial</vt:lpstr>
      <vt:lpstr>02. Hora 50%</vt:lpstr>
      <vt:lpstr>03. Hora 100%</vt:lpstr>
      <vt:lpstr>04. Hora Noturna</vt:lpstr>
      <vt:lpstr>05. Motorista I</vt:lpstr>
      <vt:lpstr>06. Hora 50%</vt:lpstr>
      <vt:lpstr>07. Hora 100%</vt:lpstr>
      <vt:lpstr>08. Hora Noturna</vt:lpstr>
      <vt:lpstr>09. Diárias</vt:lpstr>
      <vt:lpstr>UNIFORMES</vt:lpstr>
      <vt:lpstr>MAT. E EQUIP.</vt:lpstr>
      <vt:lpstr>'01. Motorista Especial'!Area_de_impressao</vt:lpstr>
      <vt:lpstr>'02. Hora 50%'!Area_de_impressao</vt:lpstr>
      <vt:lpstr>'03. Hora 100%'!Area_de_impressao</vt:lpstr>
      <vt:lpstr>'04. Hora Noturna'!Area_de_impressao</vt:lpstr>
      <vt:lpstr>'05. Motorista I'!Area_de_impressao</vt:lpstr>
      <vt:lpstr>'06. Hora 50%'!Area_de_impressao</vt:lpstr>
      <vt:lpstr>'07. Hora 100%'!Area_de_impressao</vt:lpstr>
      <vt:lpstr>'08. Hora Noturna'!Area_de_impressao</vt:lpstr>
      <vt:lpstr>'09. Diárias'!Area_de_impressao</vt:lpstr>
      <vt:lpstr>'MODELO DE PLANILHA'!Area_de_impressao</vt:lpstr>
      <vt:lpstr>PROPOSTA!Area_de_impressao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GIOTO DE ARAUJO NOVAIS</cp:lastModifiedBy>
  <cp:revision>1</cp:revision>
  <cp:lastPrinted>2019-11-21T20:14:21Z</cp:lastPrinted>
  <dcterms:created xsi:type="dcterms:W3CDTF">2014-11-13T20:30:31Z</dcterms:created>
  <dcterms:modified xsi:type="dcterms:W3CDTF">2020-02-13T18:50:13Z</dcterms:modified>
  <dc:language>pt-BR</dc:language>
</cp:coreProperties>
</file>