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15"/>
  </bookViews>
  <sheets>
    <sheet name="Planilha1" sheetId="1" r:id="rId1"/>
  </sheets>
  <calcPr calcId="144525"/>
</workbook>
</file>

<file path=xl/sharedStrings.xml><?xml version="1.0" encoding="utf-8"?>
<sst xmlns="http://schemas.openxmlformats.org/spreadsheetml/2006/main" count="48" uniqueCount="32">
  <si>
    <t>Anexo VI - Planilha de formação de preços - Pregão nº 10/2020</t>
  </si>
  <si>
    <t>Grupo 1</t>
  </si>
  <si>
    <t xml:space="preserve">item </t>
  </si>
  <si>
    <t>CAMPUS JORGE AMADO (REITORIA, ADMINISTRATIVO, SALAS DE AULA)</t>
  </si>
  <si>
    <t>REITORIA (CENTRO)</t>
  </si>
  <si>
    <t>NUCLEO PEDAGÓGICO CJA (ILHÉUS)</t>
  </si>
  <si>
    <t>CJA CEPLAC</t>
  </si>
  <si>
    <t>CUNIS CJA</t>
  </si>
  <si>
    <t>quantidade total por item região de Itabuna</t>
  </si>
  <si>
    <t>quant. anual arrendondada</t>
  </si>
  <si>
    <t>quantidade total para 30 meses</t>
  </si>
  <si>
    <t>valor unitario</t>
  </si>
  <si>
    <t>valor anual</t>
  </si>
  <si>
    <t>Valor total 30 meses</t>
  </si>
  <si>
    <t>1 (trimestral)</t>
  </si>
  <si>
    <t>2 (semestral)</t>
  </si>
  <si>
    <t>3 (trimestral)</t>
  </si>
  <si>
    <t>4 (anual)</t>
  </si>
  <si>
    <t>5 (anual)</t>
  </si>
  <si>
    <t>Total</t>
  </si>
  <si>
    <t>Grupo 2</t>
  </si>
  <si>
    <t>CAMPUS CSC</t>
  </si>
  <si>
    <t>CUNIS CSC</t>
  </si>
  <si>
    <t>quantidade total por item região de porto</t>
  </si>
  <si>
    <t>quantidade anual</t>
  </si>
  <si>
    <t>Quantidade 30 meses</t>
  </si>
  <si>
    <t>Valor unitário</t>
  </si>
  <si>
    <t>valor total 30 meses</t>
  </si>
  <si>
    <t>Grupo 3</t>
  </si>
  <si>
    <t xml:space="preserve">CAMPUS CPF
</t>
  </si>
  <si>
    <t>CUNIS CPF</t>
  </si>
  <si>
    <t>quant. total por item</t>
  </si>
</sst>
</file>

<file path=xl/styles.xml><?xml version="1.0" encoding="utf-8"?>
<styleSheet xmlns="http://schemas.openxmlformats.org/spreadsheetml/2006/main">
  <numFmts count="14">
    <numFmt numFmtId="176" formatCode="&quot;R$&quot;\ #,###.00_);[Red]\(&quot;R$&quot;\ #,###.00\)"/>
    <numFmt numFmtId="177" formatCode="_-&quot;R$&quot;\ * #,##0_-;\-&quot;R$&quot;\ * #,##0_-;_-&quot;R$&quot;\ * &quot;-&quot;_-;_-@_-"/>
    <numFmt numFmtId="178" formatCode="_-* #,##0_-;\-* #,##0_-;_-* &quot;-&quot;_-;_-@_-"/>
    <numFmt numFmtId="179" formatCode="_-* #,##0.00_-;\-* #,##0.00_-;_-* &quot;-&quot;??_-;_-@_-"/>
    <numFmt numFmtId="180" formatCode="_-&quot;R$&quot;\ * #,##0.00_-;\-&quot;R$&quot;\ * #,##0.00_-;_-&quot;R$&quot;\ * &quot;-&quot;??_-;_-@_-"/>
    <numFmt numFmtId="181" formatCode="&quot;R$&quot;\ #,###.##000_);[Red]\(&quot;R$&quot;\ #,###.##000\)"/>
    <numFmt numFmtId="182" formatCode="&quot;R$&quot;#,##0.00;[Red]\-&quot;R$&quot;#,##0.00"/>
    <numFmt numFmtId="183" formatCode="#.#0"/>
    <numFmt numFmtId="184" formatCode="&quot;R$&quot;\ #,##0.00_);[Red]\(&quot;R$&quot;\ #,##0.00\)"/>
    <numFmt numFmtId="185" formatCode="#"/>
    <numFmt numFmtId="186" formatCode="#.##0"/>
    <numFmt numFmtId="187" formatCode="0_ "/>
    <numFmt numFmtId="188" formatCode="0.00_);[Red]\(0.00\)"/>
    <numFmt numFmtId="189" formatCode="#,###.##000"/>
  </numFmts>
  <fonts count="26"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name val="Calibri"/>
      <charset val="134"/>
      <scheme val="minor"/>
    </font>
    <font>
      <b/>
      <sz val="10"/>
      <color theme="1"/>
      <name val="Calibri"/>
      <charset val="134"/>
    </font>
    <font>
      <sz val="10"/>
      <color theme="1"/>
      <name val="Calibri"/>
      <charset val="134"/>
    </font>
    <font>
      <b/>
      <sz val="10"/>
      <name val="Calibri"/>
      <charset val="134"/>
      <scheme val="minor"/>
    </font>
    <font>
      <sz val="10"/>
      <color rgb="FF000000"/>
      <name val="Calibri"/>
      <charset val="134"/>
    </font>
    <font>
      <i/>
      <sz val="11"/>
      <color rgb="FF7F7F7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17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4" fillId="11" borderId="4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13" borderId="3" applyNumberFormat="0" applyAlignment="0" applyProtection="0">
      <alignment vertical="center"/>
    </xf>
    <xf numFmtId="0" fontId="25" fillId="10" borderId="9" applyNumberFormat="0" applyAlignment="0" applyProtection="0">
      <alignment vertical="center"/>
    </xf>
    <xf numFmtId="0" fontId="13" fillId="10" borderId="3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3" fontId="0" fillId="0" borderId="1" xfId="0" applyNumberFormat="1" applyBorder="1">
      <alignment vertical="center"/>
    </xf>
    <xf numFmtId="4" fontId="0" fillId="0" borderId="1" xfId="0" applyNumberFormat="1" applyBorder="1">
      <alignment vertical="center"/>
    </xf>
    <xf numFmtId="183" fontId="2" fillId="3" borderId="1" xfId="0" applyNumberFormat="1" applyFont="1" applyFill="1" applyBorder="1">
      <alignment vertical="center"/>
    </xf>
    <xf numFmtId="0" fontId="2" fillId="3" borderId="1" xfId="0" applyFont="1" applyFill="1" applyBorder="1">
      <alignment vertical="center"/>
    </xf>
    <xf numFmtId="0" fontId="0" fillId="0" borderId="1" xfId="0" applyFill="1" applyBorder="1">
      <alignment vertical="center"/>
    </xf>
    <xf numFmtId="0" fontId="0" fillId="3" borderId="1" xfId="0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184" fontId="1" fillId="4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 wrapText="1"/>
    </xf>
    <xf numFmtId="0" fontId="1" fillId="4" borderId="1" xfId="0" applyFont="1" applyFill="1" applyBorder="1">
      <alignment vertical="center"/>
    </xf>
    <xf numFmtId="183" fontId="0" fillId="3" borderId="1" xfId="0" applyNumberFormat="1" applyFill="1" applyBorder="1">
      <alignment vertical="center"/>
    </xf>
    <xf numFmtId="3" fontId="0" fillId="3" borderId="1" xfId="0" applyNumberFormat="1" applyFill="1" applyBorder="1">
      <alignment vertical="center"/>
    </xf>
    <xf numFmtId="185" fontId="0" fillId="3" borderId="1" xfId="0" applyNumberFormat="1" applyFill="1" applyBorder="1">
      <alignment vertical="center"/>
    </xf>
    <xf numFmtId="184" fontId="1" fillId="4" borderId="1" xfId="0" applyNumberFormat="1" applyFont="1" applyFill="1" applyBorder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3" fontId="2" fillId="3" borderId="1" xfId="0" applyNumberFormat="1" applyFont="1" applyFill="1" applyBorder="1">
      <alignment vertical="center"/>
    </xf>
    <xf numFmtId="186" fontId="2" fillId="3" borderId="1" xfId="0" applyNumberFormat="1" applyFont="1" applyFill="1" applyBorder="1">
      <alignment vertical="center"/>
    </xf>
    <xf numFmtId="184" fontId="3" fillId="4" borderId="1" xfId="0" applyNumberFormat="1" applyFont="1" applyFill="1" applyBorder="1" applyAlignment="1">
      <alignment horizontal="center" vertical="top" wrapText="1"/>
    </xf>
    <xf numFmtId="176" fontId="0" fillId="4" borderId="1" xfId="0" applyNumberFormat="1" applyFill="1" applyBorder="1">
      <alignment vertical="center"/>
    </xf>
    <xf numFmtId="184" fontId="4" fillId="4" borderId="1" xfId="0" applyNumberFormat="1" applyFont="1" applyFill="1" applyBorder="1" applyAlignment="1">
      <alignment horizontal="center" vertical="top" wrapText="1"/>
    </xf>
    <xf numFmtId="184" fontId="0" fillId="0" borderId="1" xfId="0" applyNumberFormat="1" applyFill="1" applyBorder="1">
      <alignment vertical="center"/>
    </xf>
    <xf numFmtId="3" fontId="0" fillId="0" borderId="1" xfId="0" applyNumberFormat="1" applyFill="1" applyBorder="1">
      <alignment vertical="center"/>
    </xf>
    <xf numFmtId="187" fontId="2" fillId="3" borderId="1" xfId="0" applyNumberFormat="1" applyFont="1" applyFill="1" applyBorder="1">
      <alignment vertical="center"/>
    </xf>
    <xf numFmtId="184" fontId="0" fillId="4" borderId="1" xfId="0" applyNumberFormat="1" applyFill="1" applyBorder="1">
      <alignment vertical="center"/>
    </xf>
    <xf numFmtId="188" fontId="0" fillId="0" borderId="1" xfId="0" applyNumberFormat="1" applyFill="1" applyBorder="1">
      <alignment vertical="center"/>
    </xf>
    <xf numFmtId="0" fontId="0" fillId="4" borderId="1" xfId="0" applyFill="1" applyBorder="1">
      <alignment vertical="center"/>
    </xf>
    <xf numFmtId="0" fontId="1" fillId="4" borderId="1" xfId="0" applyFont="1" applyFill="1" applyBorder="1" applyAlignment="1">
      <alignment vertical="center" wrapText="1"/>
    </xf>
    <xf numFmtId="186" fontId="0" fillId="0" borderId="1" xfId="0" applyNumberFormat="1" applyFill="1" applyBorder="1">
      <alignment vertical="center"/>
    </xf>
    <xf numFmtId="0" fontId="0" fillId="0" borderId="1" xfId="0" applyNumberFormat="1" applyBorder="1">
      <alignment vertical="center"/>
    </xf>
    <xf numFmtId="186" fontId="0" fillId="0" borderId="1" xfId="0" applyNumberFormat="1" applyBorder="1">
      <alignment vertical="center"/>
    </xf>
    <xf numFmtId="176" fontId="1" fillId="4" borderId="1" xfId="0" applyNumberFormat="1" applyFont="1" applyFill="1" applyBorder="1">
      <alignment vertical="center"/>
    </xf>
    <xf numFmtId="176" fontId="0" fillId="0" borderId="1" xfId="0" applyNumberFormat="1" applyFill="1" applyBorder="1">
      <alignment vertical="center"/>
    </xf>
    <xf numFmtId="176" fontId="5" fillId="4" borderId="1" xfId="0" applyNumberFormat="1" applyFont="1" applyFill="1" applyBorder="1">
      <alignment vertical="center"/>
    </xf>
    <xf numFmtId="176" fontId="0" fillId="0" borderId="1" xfId="0" applyNumberFormat="1" applyBorder="1">
      <alignment vertical="center"/>
    </xf>
    <xf numFmtId="189" fontId="0" fillId="0" borderId="1" xfId="0" applyNumberFormat="1" applyBorder="1">
      <alignment vertical="center"/>
    </xf>
    <xf numFmtId="181" fontId="0" fillId="0" borderId="1" xfId="0" applyNumberFormat="1" applyBorder="1">
      <alignment vertical="center"/>
    </xf>
    <xf numFmtId="181" fontId="0" fillId="0" borderId="1" xfId="0" applyNumberFormat="1" applyFill="1" applyBorder="1">
      <alignment vertical="center"/>
    </xf>
    <xf numFmtId="182" fontId="6" fillId="0" borderId="0" xfId="0" applyNumberFormat="1" applyFont="1" applyFill="1" applyAlignment="1">
      <alignment horizontal="right" vertical="center" wrapText="1"/>
    </xf>
    <xf numFmtId="4" fontId="4" fillId="0" borderId="0" xfId="0" applyNumberFormat="1" applyFont="1" applyAlignment="1">
      <alignment horizontal="center" vertical="top" wrapText="1"/>
    </xf>
    <xf numFmtId="4" fontId="4" fillId="0" borderId="0" xfId="0" applyNumberFormat="1" applyFont="1" applyAlignment="1">
      <alignment vertical="top" wrapText="1"/>
    </xf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I26"/>
  <sheetViews>
    <sheetView tabSelected="1" workbookViewId="0">
      <pane xSplit="2" topLeftCell="C1" activePane="topRight" state="frozen"/>
      <selection/>
      <selection pane="topRight" activeCell="J15" sqref="J15"/>
    </sheetView>
  </sheetViews>
  <sheetFormatPr defaultColWidth="9.14285714285714" defaultRowHeight="12.75"/>
  <cols>
    <col min="1" max="1" width="9.14285714285714" style="1"/>
    <col min="2" max="2" width="12.1428571428571" style="1" customWidth="1"/>
    <col min="3" max="3" width="13.8571428571429" style="1" customWidth="1"/>
    <col min="4" max="5" width="10.5714285714286" style="1"/>
    <col min="6" max="6" width="9.14285714285714" style="1"/>
    <col min="7" max="7" width="9.57142857142857" style="1"/>
    <col min="8" max="8" width="16" style="1" customWidth="1"/>
    <col min="9" max="9" width="17" style="1" customWidth="1"/>
    <col min="10" max="10" width="18.7142857142857" style="1"/>
    <col min="11" max="11" width="10.5714285714286" style="1"/>
    <col min="12" max="12" width="16" style="1" customWidth="1"/>
    <col min="13" max="13" width="13.7142857142857" style="1" customWidth="1"/>
    <col min="14" max="14" width="19.1428571428571" style="1" customWidth="1"/>
    <col min="15" max="15" width="13.7142857142857" style="1" customWidth="1"/>
    <col min="16" max="16" width="12.8571428571429" style="1"/>
    <col min="17" max="20" width="9.14285714285714" style="1"/>
    <col min="21" max="21" width="16" style="1"/>
    <col min="22" max="22" width="15.2857142857143" style="1"/>
    <col min="23" max="27" width="9.14285714285714" style="1"/>
    <col min="28" max="28" width="17" style="1"/>
    <col min="29" max="29" width="13.7142857142857" style="1"/>
    <col min="30" max="30" width="10.5714285714286" style="1"/>
    <col min="31" max="31" width="9.14285714285714" style="1"/>
    <col min="32" max="32" width="9.57142857142857" style="1"/>
    <col min="33" max="33" width="12.7142857142857" style="1" customWidth="1"/>
    <col min="34" max="34" width="9.14285714285714" style="1"/>
    <col min="35" max="35" width="10.4285714285714" style="1" customWidth="1"/>
    <col min="36" max="16384" width="9.14285714285714" style="1"/>
  </cols>
  <sheetData>
    <row r="2" spans="1:13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76.5" spans="1:34">
      <c r="A3" s="3" t="s">
        <v>1</v>
      </c>
      <c r="B3" s="1" t="s">
        <v>2</v>
      </c>
      <c r="C3" s="4" t="s">
        <v>3</v>
      </c>
      <c r="D3" s="5" t="s">
        <v>4</v>
      </c>
      <c r="E3" s="4" t="s">
        <v>5</v>
      </c>
      <c r="F3" s="1" t="s">
        <v>6</v>
      </c>
      <c r="G3" s="1" t="s">
        <v>7</v>
      </c>
      <c r="H3" s="6" t="s">
        <v>8</v>
      </c>
      <c r="I3" s="6" t="s">
        <v>9</v>
      </c>
      <c r="J3" s="6" t="s">
        <v>10</v>
      </c>
      <c r="K3" s="23" t="s">
        <v>11</v>
      </c>
      <c r="L3" s="23" t="s">
        <v>12</v>
      </c>
      <c r="M3" s="23" t="s">
        <v>13</v>
      </c>
      <c r="N3" s="12"/>
      <c r="O3" s="24"/>
      <c r="P3" s="24"/>
      <c r="Q3" s="12"/>
      <c r="R3" s="24"/>
      <c r="S3" s="24"/>
      <c r="T3" s="24"/>
      <c r="U3" s="12"/>
      <c r="V3" s="24"/>
      <c r="W3" s="24"/>
      <c r="X3" s="12"/>
      <c r="Y3" s="24"/>
      <c r="Z3" s="24"/>
      <c r="AA3" s="24"/>
      <c r="AB3" s="24"/>
      <c r="AC3" s="24"/>
      <c r="AD3" s="12"/>
      <c r="AE3" s="12"/>
      <c r="AF3" s="12"/>
      <c r="AG3" s="12"/>
      <c r="AH3" s="12"/>
    </row>
    <row r="4" spans="1:35">
      <c r="A4" s="7"/>
      <c r="B4" s="1" t="s">
        <v>14</v>
      </c>
      <c r="C4" s="8">
        <v>5535</v>
      </c>
      <c r="D4" s="9">
        <v>2925.72</v>
      </c>
      <c r="E4" s="8">
        <v>10953</v>
      </c>
      <c r="F4" s="8">
        <v>3321</v>
      </c>
      <c r="G4" s="1">
        <v>800</v>
      </c>
      <c r="H4" s="10">
        <f>SUM(C4:G4)</f>
        <v>23534.72</v>
      </c>
      <c r="I4" s="25">
        <f>H4*4</f>
        <v>94138.88</v>
      </c>
      <c r="J4" s="26">
        <f>I4*2.5</f>
        <v>235347.2</v>
      </c>
      <c r="K4" s="27"/>
      <c r="L4" s="28">
        <f>K4*I4</f>
        <v>0</v>
      </c>
      <c r="M4" s="29">
        <f>J4*K4</f>
        <v>0</v>
      </c>
      <c r="N4" s="12"/>
      <c r="O4" s="30"/>
      <c r="P4" s="31"/>
      <c r="Q4" s="12"/>
      <c r="R4" s="12"/>
      <c r="S4" s="12"/>
      <c r="T4" s="12"/>
      <c r="U4" s="30"/>
      <c r="V4" s="30"/>
      <c r="W4" s="31"/>
      <c r="X4" s="12"/>
      <c r="Y4" s="12"/>
      <c r="Z4" s="12"/>
      <c r="AA4" s="12"/>
      <c r="AB4" s="30"/>
      <c r="AC4" s="30"/>
      <c r="AD4" s="12"/>
      <c r="AE4" s="12"/>
      <c r="AF4" s="12"/>
      <c r="AG4" s="47"/>
      <c r="AH4" s="12"/>
      <c r="AI4" s="48"/>
    </row>
    <row r="5" spans="1:35">
      <c r="A5" s="7"/>
      <c r="B5" s="1" t="s">
        <v>15</v>
      </c>
      <c r="C5" s="8">
        <v>5535</v>
      </c>
      <c r="D5" s="9">
        <v>2925.72</v>
      </c>
      <c r="E5" s="8">
        <v>10953</v>
      </c>
      <c r="F5" s="8">
        <v>3321</v>
      </c>
      <c r="G5" s="1">
        <v>800</v>
      </c>
      <c r="H5" s="11">
        <f>SUM(C5:G5)</f>
        <v>23534.72</v>
      </c>
      <c r="I5" s="11">
        <f>H5*2</f>
        <v>47069.44</v>
      </c>
      <c r="J5" s="32">
        <f>I5*2.5</f>
        <v>117673.6</v>
      </c>
      <c r="K5" s="27"/>
      <c r="L5" s="33">
        <f>K5*I5</f>
        <v>0</v>
      </c>
      <c r="M5" s="29">
        <f>J5*K5</f>
        <v>0</v>
      </c>
      <c r="N5" s="12"/>
      <c r="O5" s="30"/>
      <c r="P5" s="31"/>
      <c r="Q5" s="12"/>
      <c r="R5" s="12"/>
      <c r="S5" s="12"/>
      <c r="T5" s="12"/>
      <c r="U5" s="30"/>
      <c r="V5" s="30"/>
      <c r="W5" s="31"/>
      <c r="X5" s="12"/>
      <c r="Y5" s="12"/>
      <c r="Z5" s="12"/>
      <c r="AA5" s="12"/>
      <c r="AB5" s="30"/>
      <c r="AC5" s="30"/>
      <c r="AD5" s="12"/>
      <c r="AE5" s="12"/>
      <c r="AF5" s="12"/>
      <c r="AG5" s="47"/>
      <c r="AH5" s="12"/>
      <c r="AI5" s="49"/>
    </row>
    <row r="6" spans="1:35">
      <c r="A6" s="7"/>
      <c r="B6" s="1" t="s">
        <v>16</v>
      </c>
      <c r="C6" s="8">
        <v>5535</v>
      </c>
      <c r="D6" s="9">
        <v>2925.72</v>
      </c>
      <c r="E6" s="8">
        <v>10953</v>
      </c>
      <c r="F6" s="8">
        <v>3321</v>
      </c>
      <c r="G6" s="1">
        <v>800</v>
      </c>
      <c r="H6" s="11">
        <f>SUM(C6:G6)</f>
        <v>23534.72</v>
      </c>
      <c r="I6" s="11">
        <f>H6*4</f>
        <v>94138.88</v>
      </c>
      <c r="J6" s="32">
        <f>I6*2.5</f>
        <v>235347.2</v>
      </c>
      <c r="K6" s="27"/>
      <c r="L6" s="33">
        <f>K6*I6</f>
        <v>0</v>
      </c>
      <c r="M6" s="29">
        <f>J6*K6</f>
        <v>0</v>
      </c>
      <c r="N6" s="12"/>
      <c r="O6" s="30"/>
      <c r="P6" s="31"/>
      <c r="Q6" s="12"/>
      <c r="R6" s="12"/>
      <c r="S6" s="12"/>
      <c r="T6" s="12"/>
      <c r="U6" s="30"/>
      <c r="V6" s="30"/>
      <c r="W6" s="31"/>
      <c r="X6" s="12"/>
      <c r="Y6" s="12"/>
      <c r="Z6" s="12"/>
      <c r="AA6" s="12"/>
      <c r="AB6" s="30"/>
      <c r="AC6" s="30"/>
      <c r="AD6" s="12"/>
      <c r="AE6" s="12"/>
      <c r="AF6" s="12"/>
      <c r="AG6" s="47"/>
      <c r="AH6" s="12"/>
      <c r="AI6" s="48"/>
    </row>
    <row r="7" spans="1:35">
      <c r="A7" s="7"/>
      <c r="B7" s="1" t="s">
        <v>17</v>
      </c>
      <c r="C7" s="8">
        <v>5535</v>
      </c>
      <c r="D7" s="9">
        <v>2925.72</v>
      </c>
      <c r="E7" s="8">
        <v>10953</v>
      </c>
      <c r="F7" s="8">
        <v>3321</v>
      </c>
      <c r="G7" s="1">
        <v>800</v>
      </c>
      <c r="H7" s="11">
        <f>SUM(C7:G7)</f>
        <v>23534.72</v>
      </c>
      <c r="I7" s="11">
        <f>H7*1</f>
        <v>23534.72</v>
      </c>
      <c r="J7" s="32">
        <f>I7*2.5</f>
        <v>58836.8</v>
      </c>
      <c r="K7" s="27"/>
      <c r="L7" s="33">
        <f>K7*I7</f>
        <v>0</v>
      </c>
      <c r="M7" s="29">
        <f>J7*K7</f>
        <v>0</v>
      </c>
      <c r="N7" s="12"/>
      <c r="O7" s="30"/>
      <c r="P7" s="31"/>
      <c r="Q7" s="12"/>
      <c r="R7" s="12"/>
      <c r="S7" s="12"/>
      <c r="T7" s="12"/>
      <c r="U7" s="30"/>
      <c r="V7" s="30"/>
      <c r="W7" s="31"/>
      <c r="X7" s="12"/>
      <c r="Y7" s="12"/>
      <c r="Z7" s="12"/>
      <c r="AA7" s="12"/>
      <c r="AB7" s="30"/>
      <c r="AC7" s="30"/>
      <c r="AD7" s="12"/>
      <c r="AE7" s="12"/>
      <c r="AF7" s="12"/>
      <c r="AG7" s="47"/>
      <c r="AH7" s="12"/>
      <c r="AI7" s="48"/>
    </row>
    <row r="8" spans="1:35">
      <c r="A8" s="7"/>
      <c r="B8" s="1" t="s">
        <v>18</v>
      </c>
      <c r="C8" s="8">
        <v>0</v>
      </c>
      <c r="D8" s="9">
        <v>0</v>
      </c>
      <c r="E8" s="8">
        <v>0</v>
      </c>
      <c r="F8" s="1">
        <v>400</v>
      </c>
      <c r="G8" s="1">
        <v>0</v>
      </c>
      <c r="H8" s="11">
        <f>SUM(C8:G8)</f>
        <v>400</v>
      </c>
      <c r="I8" s="11">
        <v>400</v>
      </c>
      <c r="J8" s="11">
        <f>I8*2.5</f>
        <v>1000</v>
      </c>
      <c r="K8" s="27"/>
      <c r="L8" s="33">
        <f>K8*I8</f>
        <v>0</v>
      </c>
      <c r="M8" s="29">
        <f>J8*K8</f>
        <v>0</v>
      </c>
      <c r="N8" s="12"/>
      <c r="O8" s="30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47"/>
      <c r="AH8" s="12"/>
      <c r="AI8" s="48"/>
    </row>
    <row r="9" spans="1:34">
      <c r="A9" s="7"/>
      <c r="B9" s="1" t="s">
        <v>19</v>
      </c>
      <c r="C9" s="12"/>
      <c r="D9" s="12"/>
      <c r="E9" s="12"/>
      <c r="F9" s="12"/>
      <c r="G9" s="12"/>
      <c r="H9" s="12"/>
      <c r="I9" s="34"/>
      <c r="J9" s="12"/>
      <c r="K9" s="35"/>
      <c r="L9" s="22">
        <f>SUM(L4:L8)</f>
        <v>0</v>
      </c>
      <c r="M9" s="22">
        <f>SUM(M4:M8)</f>
        <v>0</v>
      </c>
      <c r="N9" s="12"/>
      <c r="O9" s="30"/>
      <c r="P9" s="12"/>
      <c r="Q9" s="12"/>
      <c r="R9" s="12"/>
      <c r="S9" s="12"/>
      <c r="T9" s="12"/>
      <c r="U9" s="46"/>
      <c r="V9" s="30"/>
      <c r="W9" s="12"/>
      <c r="X9" s="12"/>
      <c r="Y9" s="12"/>
      <c r="Z9" s="12"/>
      <c r="AA9" s="12"/>
      <c r="AB9" s="46"/>
      <c r="AC9" s="30"/>
      <c r="AD9" s="12"/>
      <c r="AE9" s="12"/>
      <c r="AF9" s="12"/>
      <c r="AG9" s="47"/>
      <c r="AH9" s="12"/>
    </row>
    <row r="10" spans="1:34">
      <c r="A10" s="7"/>
      <c r="M10" s="9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47"/>
      <c r="AH10" s="12"/>
    </row>
    <row r="11" ht="51" spans="1:34">
      <c r="A11" s="3" t="s">
        <v>20</v>
      </c>
      <c r="B11" s="1" t="s">
        <v>2</v>
      </c>
      <c r="C11" s="5" t="s">
        <v>21</v>
      </c>
      <c r="D11" s="1" t="s">
        <v>22</v>
      </c>
      <c r="E11" s="13" t="s">
        <v>23</v>
      </c>
      <c r="F11" s="13" t="s">
        <v>24</v>
      </c>
      <c r="G11" s="13" t="s">
        <v>25</v>
      </c>
      <c r="H11" s="14" t="s">
        <v>26</v>
      </c>
      <c r="I11" s="18" t="s">
        <v>12</v>
      </c>
      <c r="J11" s="36" t="s">
        <v>27</v>
      </c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47"/>
      <c r="AH11" s="12"/>
    </row>
    <row r="12" spans="1:34">
      <c r="A12" s="7"/>
      <c r="B12" s="1" t="s">
        <v>14</v>
      </c>
      <c r="C12" s="8">
        <v>22930</v>
      </c>
      <c r="D12" s="1">
        <v>360</v>
      </c>
      <c r="E12" s="15">
        <f t="shared" ref="E12:E16" si="0">SUM(C12:D12)</f>
        <v>23290</v>
      </c>
      <c r="F12" s="15">
        <f>E12*4</f>
        <v>93160</v>
      </c>
      <c r="G12" s="15">
        <f>F12*2.5</f>
        <v>232900</v>
      </c>
      <c r="H12" s="16"/>
      <c r="I12" s="33">
        <f>F12*H12</f>
        <v>0</v>
      </c>
      <c r="J12" s="33">
        <f t="shared" ref="J12:J15" si="1">I12*2.5</f>
        <v>0</v>
      </c>
      <c r="L12" s="37"/>
      <c r="M12" s="8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47"/>
      <c r="AH12" s="12"/>
    </row>
    <row r="13" spans="1:34">
      <c r="A13" s="7"/>
      <c r="B13" s="1" t="s">
        <v>15</v>
      </c>
      <c r="C13" s="8">
        <v>22930</v>
      </c>
      <c r="D13" s="1">
        <v>360</v>
      </c>
      <c r="E13" s="15">
        <f t="shared" si="0"/>
        <v>23290</v>
      </c>
      <c r="F13" s="15">
        <f>E13*2</f>
        <v>46580</v>
      </c>
      <c r="G13" s="15">
        <f t="shared" ref="G12:G15" si="2">F13*2.5</f>
        <v>116450</v>
      </c>
      <c r="H13" s="16"/>
      <c r="I13" s="33">
        <f>F13*H13</f>
        <v>0</v>
      </c>
      <c r="J13" s="33">
        <f t="shared" si="1"/>
        <v>0</v>
      </c>
      <c r="L13" s="38"/>
      <c r="M13" s="8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47"/>
      <c r="AH13" s="12"/>
    </row>
    <row r="14" spans="1:34">
      <c r="A14" s="7"/>
      <c r="B14" s="1" t="s">
        <v>16</v>
      </c>
      <c r="C14" s="8">
        <v>22930</v>
      </c>
      <c r="D14" s="1">
        <v>360</v>
      </c>
      <c r="E14" s="15">
        <f t="shared" si="0"/>
        <v>23290</v>
      </c>
      <c r="F14" s="15">
        <f>E14*4</f>
        <v>93160</v>
      </c>
      <c r="G14" s="15">
        <f t="shared" si="2"/>
        <v>232900</v>
      </c>
      <c r="H14" s="16"/>
      <c r="I14" s="33">
        <f>F14*H14</f>
        <v>0</v>
      </c>
      <c r="J14" s="33">
        <f t="shared" si="1"/>
        <v>0</v>
      </c>
      <c r="L14" s="39"/>
      <c r="M14" s="8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47"/>
      <c r="AH14" s="12"/>
    </row>
    <row r="15" spans="1:34">
      <c r="A15" s="7"/>
      <c r="B15" s="1" t="s">
        <v>17</v>
      </c>
      <c r="C15" s="8">
        <v>22930</v>
      </c>
      <c r="D15" s="1">
        <v>360</v>
      </c>
      <c r="E15" s="15">
        <f t="shared" si="0"/>
        <v>23290</v>
      </c>
      <c r="F15" s="15">
        <f>E15*1</f>
        <v>23290</v>
      </c>
      <c r="G15" s="15">
        <f t="shared" si="2"/>
        <v>58225</v>
      </c>
      <c r="H15" s="16"/>
      <c r="I15" s="33">
        <f>F15*H15</f>
        <v>0</v>
      </c>
      <c r="J15" s="33">
        <f t="shared" si="1"/>
        <v>0</v>
      </c>
      <c r="M15" s="39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47"/>
      <c r="AH15" s="12"/>
    </row>
    <row r="16" spans="1:34">
      <c r="A16" s="7"/>
      <c r="C16" s="12"/>
      <c r="D16" s="12"/>
      <c r="E16" s="12"/>
      <c r="F16" s="12"/>
      <c r="G16" s="12"/>
      <c r="I16" s="40">
        <f>SUM(I12:I15)</f>
        <v>0</v>
      </c>
      <c r="J16" s="40">
        <f>SUM(J12:J15)</f>
        <v>0</v>
      </c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47"/>
      <c r="AH16" s="12"/>
    </row>
    <row r="17" spans="1:34">
      <c r="A17" s="7"/>
      <c r="C17" s="12"/>
      <c r="D17" s="12"/>
      <c r="E17" s="12"/>
      <c r="F17" s="12"/>
      <c r="G17" s="12"/>
      <c r="I17" s="41"/>
      <c r="J17" s="41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47"/>
      <c r="AH17" s="12"/>
    </row>
    <row r="18" ht="25.5" spans="1:34">
      <c r="A18" s="3" t="s">
        <v>28</v>
      </c>
      <c r="B18" s="1" t="s">
        <v>2</v>
      </c>
      <c r="C18" s="5" t="s">
        <v>29</v>
      </c>
      <c r="D18" s="1" t="s">
        <v>30</v>
      </c>
      <c r="E18" s="17" t="s">
        <v>31</v>
      </c>
      <c r="F18" s="17" t="s">
        <v>24</v>
      </c>
      <c r="G18" s="17" t="s">
        <v>25</v>
      </c>
      <c r="H18" s="18" t="s">
        <v>26</v>
      </c>
      <c r="I18" s="18" t="s">
        <v>12</v>
      </c>
      <c r="J18" s="36" t="s">
        <v>27</v>
      </c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</row>
    <row r="19" spans="2:34">
      <c r="B19" s="1" t="s">
        <v>14</v>
      </c>
      <c r="C19" s="8">
        <v>10771</v>
      </c>
      <c r="D19" s="1">
        <v>360</v>
      </c>
      <c r="E19" s="19">
        <f>D19+C19</f>
        <v>11131</v>
      </c>
      <c r="F19" s="20">
        <f>E19*4</f>
        <v>44524</v>
      </c>
      <c r="G19" s="21">
        <f>F19*2.5</f>
        <v>111310</v>
      </c>
      <c r="H19" s="22"/>
      <c r="I19" s="28">
        <f>H19*F19</f>
        <v>0</v>
      </c>
      <c r="J19" s="28">
        <f>I19*2.5</f>
        <v>0</v>
      </c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</row>
    <row r="20" spans="2:34">
      <c r="B20" s="1" t="s">
        <v>15</v>
      </c>
      <c r="C20" s="8">
        <v>10771</v>
      </c>
      <c r="D20" s="1">
        <v>360</v>
      </c>
      <c r="E20" s="19">
        <f>D20+C20</f>
        <v>11131</v>
      </c>
      <c r="F20" s="20">
        <f>E20*2</f>
        <v>22262</v>
      </c>
      <c r="G20" s="21">
        <f>F20*2.5</f>
        <v>55655</v>
      </c>
      <c r="H20" s="22"/>
      <c r="I20" s="28">
        <f>H20*F20</f>
        <v>0</v>
      </c>
      <c r="J20" s="28">
        <f>I20*2.5</f>
        <v>0</v>
      </c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</row>
    <row r="21" spans="2:34">
      <c r="B21" s="1" t="s">
        <v>16</v>
      </c>
      <c r="C21" s="8">
        <v>10771</v>
      </c>
      <c r="D21" s="1">
        <v>360</v>
      </c>
      <c r="E21" s="19">
        <f>D21+C21</f>
        <v>11131</v>
      </c>
      <c r="F21" s="20">
        <f>E21*4</f>
        <v>44524</v>
      </c>
      <c r="G21" s="21">
        <f>F21*2.5</f>
        <v>111310</v>
      </c>
      <c r="H21" s="22"/>
      <c r="I21" s="28">
        <f>H21*F21</f>
        <v>0</v>
      </c>
      <c r="J21" s="28">
        <f>I21*2.5</f>
        <v>0</v>
      </c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</row>
    <row r="22" spans="2:34">
      <c r="B22" s="1" t="s">
        <v>17</v>
      </c>
      <c r="C22" s="8">
        <v>10771</v>
      </c>
      <c r="D22" s="1">
        <v>360</v>
      </c>
      <c r="E22" s="19">
        <f>D22+C22</f>
        <v>11131</v>
      </c>
      <c r="F22" s="20">
        <f>E22*1</f>
        <v>11131</v>
      </c>
      <c r="G22" s="21">
        <f>F22*2.5</f>
        <v>27827.5</v>
      </c>
      <c r="H22" s="22"/>
      <c r="I22" s="28">
        <f>H22*F22</f>
        <v>0</v>
      </c>
      <c r="J22" s="28">
        <f>I22*2.5</f>
        <v>0</v>
      </c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</row>
    <row r="23" spans="9:34">
      <c r="I23" s="42">
        <f>SUM(I19:I22)</f>
        <v>0</v>
      </c>
      <c r="J23" s="42">
        <f>SUM(J19:J22)</f>
        <v>0</v>
      </c>
      <c r="K23" s="9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</row>
    <row r="25" spans="10:12">
      <c r="J25" s="43"/>
      <c r="L25" s="44"/>
    </row>
    <row r="26" spans="10:10">
      <c r="J26" s="45"/>
    </row>
  </sheetData>
  <mergeCells count="1">
    <mergeCell ref="A2:M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aluno</dc:creator>
  <cp:lastModifiedBy>aluno</cp:lastModifiedBy>
  <dcterms:created xsi:type="dcterms:W3CDTF">2020-09-24T18:22:00Z</dcterms:created>
  <dcterms:modified xsi:type="dcterms:W3CDTF">2021-05-11T16:54:17Z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1046-11.2.0.10114</vt:lpwstr>
  </property>
</Properties>
</file>