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kespeare\Downloads\"/>
    </mc:Choice>
  </mc:AlternateContent>
  <xr:revisionPtr revIDLastSave="0" documentId="13_ncr:1_{CBF02634-C51F-4C2B-9C0D-538C1F4D4A73}" xr6:coauthVersionLast="47" xr6:coauthVersionMax="47" xr10:uidLastSave="{00000000-0000-0000-0000-000000000000}"/>
  <bookViews>
    <workbookView xWindow="-108" yWindow="-108" windowWidth="23256" windowHeight="12456" activeTab="1" xr2:uid="{C1D7CC01-5DED-450B-A2E9-6EA1686E45FB}"/>
  </bookViews>
  <sheets>
    <sheet name="INSTRUÇÕES E OBSERVAÇÕES" sheetId="2" r:id="rId1"/>
    <sheet name="CALCULADOR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8" i="1"/>
  <c r="K19" i="1"/>
  <c r="K10" i="1"/>
  <c r="J11" i="1"/>
  <c r="J12" i="1"/>
  <c r="J13" i="1"/>
  <c r="J14" i="1"/>
  <c r="J15" i="1"/>
  <c r="J16" i="1"/>
  <c r="J17" i="1"/>
  <c r="J18" i="1"/>
  <c r="J19" i="1"/>
  <c r="J10" i="1"/>
  <c r="D11" i="1"/>
  <c r="D12" i="1"/>
  <c r="D13" i="1"/>
  <c r="K13" i="1" s="1"/>
  <c r="D14" i="1"/>
  <c r="K14" i="1" s="1"/>
  <c r="D15" i="1"/>
  <c r="K15" i="1" s="1"/>
  <c r="D16" i="1"/>
  <c r="K16" i="1" s="1"/>
  <c r="D17" i="1"/>
  <c r="K17" i="1" s="1"/>
  <c r="D18" i="1"/>
  <c r="D19" i="1"/>
  <c r="D10" i="1"/>
  <c r="K21" i="1" l="1"/>
  <c r="K20" i="1"/>
  <c r="K5" i="1" l="1"/>
  <c r="K22" i="1" l="1"/>
  <c r="K6" i="1" s="1"/>
</calcChain>
</file>

<file path=xl/sharedStrings.xml><?xml version="1.0" encoding="utf-8"?>
<sst xmlns="http://schemas.openxmlformats.org/spreadsheetml/2006/main" count="53" uniqueCount="51">
  <si>
    <t>ITEM</t>
  </si>
  <si>
    <t>ACEX 1.1</t>
  </si>
  <si>
    <t>ACEX 1.2</t>
  </si>
  <si>
    <t>ATIVIDADE</t>
  </si>
  <si>
    <t>LIMITE %</t>
  </si>
  <si>
    <t>CCEx de outro Curso/Centro da UFSB</t>
  </si>
  <si>
    <t>CCEX 1.1</t>
  </si>
  <si>
    <t>CCEX 1.2</t>
  </si>
  <si>
    <t>ACEX 2.1</t>
  </si>
  <si>
    <t>ACEX 2.2</t>
  </si>
  <si>
    <t>ACEX 2.3</t>
  </si>
  <si>
    <t>ACEX 2.4</t>
  </si>
  <si>
    <t>ACEX 2.5</t>
  </si>
  <si>
    <t>ACEX 2.6</t>
  </si>
  <si>
    <t>ACEX 2.7</t>
  </si>
  <si>
    <t>ACEX 2.8</t>
  </si>
  <si>
    <t>Bolsista em Programas/Projetos de Extensão</t>
  </si>
  <si>
    <t>Membro/Colaborador Voluntário em Projetos</t>
  </si>
  <si>
    <t>Organização de Cursos/Minicursos/Oficinas</t>
  </si>
  <si>
    <t>Ministrante de Cursos/Minicursos/Oficinas</t>
  </si>
  <si>
    <t>Monitor/Comissão em Eventos de Extensão</t>
  </si>
  <si>
    <t>Ministrante ou Palestrante em Eventos</t>
  </si>
  <si>
    <t>Prestação de Serviços</t>
  </si>
  <si>
    <t>Desenvolvimento de Produtos (Educativos, Culturais, etc.)</t>
  </si>
  <si>
    <t>CH FALTANTE</t>
  </si>
  <si>
    <t>CCEx Comunicação e Extensão Florestal</t>
  </si>
  <si>
    <t xml:space="preserve">Localize a atividade de extensão realizada na tabela. </t>
  </si>
  <si>
    <t xml:space="preserve">A calculadora aplicará automaticamente o limite máximo de carga horária permitido para cada tipo de atividade. </t>
  </si>
  <si>
    <t>Atenção: a carga horária informada deve estar acompanhada da respectiva comprovação da atividade, conforme as normas do curso.</t>
  </si>
  <si>
    <t>Atente-se à categoria correspondente ao certificado obtido.</t>
  </si>
  <si>
    <t>INSTRUÇÕES E OBSERVAÇÕES</t>
  </si>
  <si>
    <t xml:space="preserve">O gráfico apresenta, de forma visual, a proporção entre a carga horária Validada e a carga horária ainda faltante. </t>
  </si>
  <si>
    <t>https://www2.ufsb.edu.br/cfcaf/es/ensino-cfcaf/graduacao/engenharia-florestal/estagio-e-atividades-complementares</t>
  </si>
  <si>
    <t>Para mais informações sobre submissão, barema e prazos acesse o site:</t>
  </si>
  <si>
    <t xml:space="preserve">A coluna “CH Integralizada” mostrará a carga horária que poderá ser validada para integralização da extensão. </t>
  </si>
  <si>
    <t xml:space="preserve">Ao final, confira o TOTAL de CH realizada e a CH Integralizada para atingir as 445 horas de extensão exigidas pelo curso. </t>
  </si>
  <si>
    <t>CH REALIZADA</t>
  </si>
  <si>
    <t>CH INTEGRALIZADA</t>
  </si>
  <si>
    <t>Nem todo certificado é integralizado, atente-se à chamada pública da submissão das Atividades de Extensão.</t>
  </si>
  <si>
    <t>Quem valida a CH do certificado é a comissão de Atividades Complementares e Extensão.</t>
  </si>
  <si>
    <t>TOTAL INTEGRALIZADA</t>
  </si>
  <si>
    <t xml:space="preserve">                   </t>
  </si>
  <si>
    <t>CH ANO 1</t>
  </si>
  <si>
    <t>CH ANO 2</t>
  </si>
  <si>
    <t>CH ANO 3</t>
  </si>
  <si>
    <t>CH ANO 4</t>
  </si>
  <si>
    <t>CH ANO 5</t>
  </si>
  <si>
    <t>LIMITE DE CH</t>
  </si>
  <si>
    <t>TOTAL REALIZADA</t>
  </si>
  <si>
    <t>A calculadora destina-se apenas às Atividades de Extensão do Curso de Engenharia Florestal</t>
  </si>
  <si>
    <t>Nas colunas CH ANO 1, CH ANO 2, etc., informe a carga horária do certificado referente ao ano letivo em que a atividade foi realizada ou documento comprobatório.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</si>
</sst>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00\ &quot;h&quot;"/>
    <numFmt numFmtId="166" formatCode="#,#00.00\ &quot;h&quot;"/>
    <numFmt numFmtId="167" formatCode="0.00\ &quot;h&quot;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theme="9" tint="-0.249977111117893"/>
      </left>
      <right/>
      <top style="medium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/>
      <bottom style="medium">
        <color theme="9" tint="-0.249977111117893"/>
      </bottom>
      <diagonal/>
    </border>
    <border>
      <left/>
      <right style="medium">
        <color indexed="64"/>
      </right>
      <top style="thin">
        <color theme="9" tint="-0.249977111117893"/>
      </top>
      <bottom style="medium">
        <color indexed="64"/>
      </bottom>
      <diagonal/>
    </border>
    <border>
      <left/>
      <right/>
      <top style="thin">
        <color theme="9" tint="-0.249977111117893"/>
      </top>
      <bottom style="medium">
        <color indexed="64"/>
      </bottom>
      <diagonal/>
    </border>
    <border>
      <left style="medium">
        <color theme="1"/>
      </left>
      <right style="thin">
        <color theme="9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medium">
        <color indexed="64"/>
      </bottom>
      <diagonal/>
    </border>
    <border>
      <left style="thin">
        <color theme="9" tint="-0.249977111117893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 tint="-0.249977111117893"/>
      </left>
      <right/>
      <top style="thin">
        <color theme="0" tint="-0.14999847407452621"/>
      </top>
      <bottom/>
      <diagonal/>
    </border>
    <border>
      <left style="medium">
        <color theme="1"/>
      </left>
      <right style="thin">
        <color theme="9" tint="-0.249977111117893"/>
      </right>
      <top style="thin">
        <color theme="0" tint="-0.14999847407452621"/>
      </top>
      <bottom/>
      <diagonal/>
    </border>
    <border>
      <left style="medium">
        <color theme="1"/>
      </left>
      <right style="thin">
        <color theme="9" tint="-0.249977111117893"/>
      </right>
      <top style="thin">
        <color theme="9" tint="-0.249977111117893"/>
      </top>
      <bottom style="medium">
        <color theme="1"/>
      </bottom>
      <diagonal/>
    </border>
    <border>
      <left style="medium">
        <color theme="1"/>
      </left>
      <right style="thin">
        <color theme="9" tint="-0.249977111117893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9" tint="-0.249977111117893"/>
      </left>
      <right/>
      <top/>
      <bottom style="thin">
        <color theme="0" tint="-0.14999847407452621"/>
      </bottom>
      <diagonal/>
    </border>
    <border>
      <left style="thin">
        <color theme="9" tint="-0.249977111117893"/>
      </left>
      <right style="medium">
        <color indexed="64"/>
      </right>
      <top/>
      <bottom style="thin">
        <color theme="0" tint="-0.14999847407452621"/>
      </bottom>
      <diagonal/>
    </border>
    <border>
      <left style="medium">
        <color theme="1"/>
      </left>
      <right style="thin">
        <color theme="9" tint="-0.249977111117893"/>
      </right>
      <top style="medium">
        <color theme="1"/>
      </top>
      <bottom style="thin">
        <color theme="9" tint="-0.249977111117893"/>
      </bottom>
      <diagonal/>
    </border>
    <border>
      <left/>
      <right/>
      <top style="medium">
        <color indexed="64"/>
      </top>
      <bottom style="thin">
        <color theme="9" tint="-0.249977111117893"/>
      </bottom>
      <diagonal/>
    </border>
    <border>
      <left/>
      <right style="medium">
        <color indexed="64"/>
      </right>
      <top style="medium">
        <color indexed="64"/>
      </top>
      <bottom style="thin">
        <color theme="9" tint="-0.24997711111789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166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  <xf numFmtId="0" fontId="6" fillId="0" borderId="0" xfId="0" applyFont="1"/>
    <xf numFmtId="0" fontId="4" fillId="4" borderId="0" xfId="0" applyFont="1" applyFill="1"/>
    <xf numFmtId="0" fontId="4" fillId="4" borderId="4" xfId="0" applyFont="1" applyFill="1" applyBorder="1"/>
    <xf numFmtId="0" fontId="4" fillId="4" borderId="5" xfId="0" applyFont="1" applyFill="1" applyBorder="1"/>
    <xf numFmtId="0" fontId="4" fillId="0" borderId="7" xfId="0" applyFont="1" applyBorder="1"/>
    <xf numFmtId="0" fontId="4" fillId="4" borderId="7" xfId="0" applyFont="1" applyFill="1" applyBorder="1"/>
    <xf numFmtId="0" fontId="4" fillId="4" borderId="9" xfId="0" applyFont="1" applyFill="1" applyBorder="1"/>
    <xf numFmtId="0" fontId="7" fillId="4" borderId="3" xfId="0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4" borderId="6" xfId="0" applyFont="1" applyFill="1" applyBorder="1" applyAlignment="1">
      <alignment horizontal="right"/>
    </xf>
    <xf numFmtId="0" fontId="7" fillId="4" borderId="8" xfId="0" applyFont="1" applyFill="1" applyBorder="1" applyAlignment="1">
      <alignment horizontal="right"/>
    </xf>
    <xf numFmtId="0" fontId="4" fillId="4" borderId="11" xfId="0" applyFont="1" applyFill="1" applyBorder="1"/>
    <xf numFmtId="0" fontId="4" fillId="0" borderId="12" xfId="0" applyFont="1" applyBorder="1"/>
    <xf numFmtId="0" fontId="4" fillId="4" borderId="12" xfId="0" applyFont="1" applyFill="1" applyBorder="1"/>
    <xf numFmtId="0" fontId="4" fillId="4" borderId="13" xfId="0" applyFont="1" applyFill="1" applyBorder="1"/>
    <xf numFmtId="0" fontId="5" fillId="4" borderId="10" xfId="1" applyFill="1" applyBorder="1" applyProtection="1">
      <protection locked="0"/>
    </xf>
    <xf numFmtId="0" fontId="8" fillId="0" borderId="0" xfId="0" applyFont="1"/>
    <xf numFmtId="0" fontId="0" fillId="0" borderId="0" xfId="0" applyProtection="1"/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9" xfId="0" applyFont="1" applyFill="1" applyBorder="1" applyAlignment="1" applyProtection="1">
      <alignment horizontal="center" vertical="center"/>
    </xf>
    <xf numFmtId="0" fontId="9" fillId="2" borderId="30" xfId="0" applyFont="1" applyFill="1" applyBorder="1" applyAlignment="1" applyProtection="1">
      <alignment horizontal="center" vertical="center"/>
    </xf>
    <xf numFmtId="0" fontId="6" fillId="5" borderId="24" xfId="0" applyFont="1" applyFill="1" applyBorder="1"/>
    <xf numFmtId="0" fontId="4" fillId="5" borderId="25" xfId="0" applyFont="1" applyFill="1" applyBorder="1"/>
    <xf numFmtId="9" fontId="4" fillId="5" borderId="26" xfId="0" applyNumberFormat="1" applyFont="1" applyFill="1" applyBorder="1" applyAlignment="1">
      <alignment horizontal="center"/>
    </xf>
    <xf numFmtId="166" fontId="4" fillId="5" borderId="26" xfId="0" applyNumberFormat="1" applyFont="1" applyFill="1" applyBorder="1" applyAlignment="1">
      <alignment horizontal="center"/>
    </xf>
    <xf numFmtId="164" fontId="4" fillId="5" borderId="26" xfId="0" applyNumberFormat="1" applyFont="1" applyFill="1" applyBorder="1" applyProtection="1"/>
    <xf numFmtId="166" fontId="4" fillId="5" borderId="27" xfId="0" applyNumberFormat="1" applyFont="1" applyFill="1" applyBorder="1" applyProtection="1"/>
    <xf numFmtId="0" fontId="6" fillId="3" borderId="16" xfId="0" applyFont="1" applyFill="1" applyBorder="1"/>
    <xf numFmtId="0" fontId="4" fillId="3" borderId="17" xfId="0" applyFont="1" applyFill="1" applyBorder="1"/>
    <xf numFmtId="9" fontId="4" fillId="3" borderId="20" xfId="0" applyNumberFormat="1" applyFont="1" applyFill="1" applyBorder="1" applyAlignment="1">
      <alignment horizontal="center"/>
    </xf>
    <xf numFmtId="166" fontId="4" fillId="3" borderId="26" xfId="0" applyNumberFormat="1" applyFont="1" applyFill="1" applyBorder="1" applyAlignment="1">
      <alignment horizontal="center"/>
    </xf>
    <xf numFmtId="164" fontId="4" fillId="3" borderId="26" xfId="0" applyNumberFormat="1" applyFont="1" applyFill="1" applyBorder="1" applyProtection="1"/>
    <xf numFmtId="166" fontId="4" fillId="3" borderId="27" xfId="0" applyNumberFormat="1" applyFont="1" applyFill="1" applyBorder="1" applyProtection="1"/>
    <xf numFmtId="0" fontId="7" fillId="5" borderId="16" xfId="0" applyFont="1" applyFill="1" applyBorder="1"/>
    <xf numFmtId="0" fontId="4" fillId="5" borderId="17" xfId="0" applyFont="1" applyFill="1" applyBorder="1"/>
    <xf numFmtId="9" fontId="4" fillId="5" borderId="20" xfId="0" applyNumberFormat="1" applyFont="1" applyFill="1" applyBorder="1" applyAlignment="1">
      <alignment horizontal="center"/>
    </xf>
    <xf numFmtId="0" fontId="7" fillId="3" borderId="16" xfId="0" applyFont="1" applyFill="1" applyBorder="1"/>
    <xf numFmtId="166" fontId="4" fillId="3" borderId="20" xfId="0" applyNumberFormat="1" applyFont="1" applyFill="1" applyBorder="1" applyAlignment="1" applyProtection="1">
      <alignment horizontal="center"/>
      <protection locked="0"/>
    </xf>
    <xf numFmtId="0" fontId="7" fillId="3" borderId="22" xfId="0" applyFont="1" applyFill="1" applyBorder="1"/>
    <xf numFmtId="0" fontId="4" fillId="3" borderId="18" xfId="0" applyFont="1" applyFill="1" applyBorder="1"/>
    <xf numFmtId="9" fontId="4" fillId="3" borderId="21" xfId="0" applyNumberFormat="1" applyFont="1" applyFill="1" applyBorder="1" applyAlignment="1">
      <alignment horizontal="center"/>
    </xf>
    <xf numFmtId="0" fontId="4" fillId="2" borderId="23" xfId="0" applyFont="1" applyFill="1" applyBorder="1" applyProtection="1"/>
    <xf numFmtId="0" fontId="9" fillId="2" borderId="15" xfId="0" applyFont="1" applyFill="1" applyBorder="1" applyProtection="1"/>
    <xf numFmtId="0" fontId="9" fillId="2" borderId="19" xfId="0" applyFont="1" applyFill="1" applyBorder="1" applyProtection="1"/>
    <xf numFmtId="167" fontId="9" fillId="2" borderId="15" xfId="0" applyNumberFormat="1" applyFont="1" applyFill="1" applyBorder="1" applyProtection="1"/>
    <xf numFmtId="167" fontId="9" fillId="2" borderId="14" xfId="0" applyNumberFormat="1" applyFont="1" applyFill="1" applyBorder="1" applyProtection="1"/>
    <xf numFmtId="0" fontId="4" fillId="0" borderId="0" xfId="0" applyFont="1" applyProtection="1"/>
    <xf numFmtId="0" fontId="10" fillId="0" borderId="0" xfId="0" applyFont="1" applyProtection="1"/>
    <xf numFmtId="0" fontId="9" fillId="2" borderId="1" xfId="0" applyFont="1" applyFill="1" applyBorder="1" applyProtection="1"/>
    <xf numFmtId="167" fontId="9" fillId="2" borderId="2" xfId="0" applyNumberFormat="1" applyFont="1" applyFill="1" applyBorder="1" applyProtection="1"/>
    <xf numFmtId="166" fontId="4" fillId="5" borderId="26" xfId="0" applyNumberFormat="1" applyFont="1" applyFill="1" applyBorder="1" applyAlignment="1" applyProtection="1">
      <alignment horizontal="center"/>
      <protection locked="0"/>
    </xf>
    <xf numFmtId="166" fontId="4" fillId="3" borderId="21" xfId="0" applyNumberFormat="1" applyFont="1" applyFill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CARGA</a:t>
            </a:r>
            <a:r>
              <a:rPr lang="pt-BR" baseline="0"/>
              <a:t> HORÁRIA (CH)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pieChart>
        <c:varyColors val="1"/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 w="0" cap="rnd" cmpd="sng">
              <a:solidFill>
                <a:schemeClr val="accent6">
                  <a:lumMod val="75000"/>
                  <a:alpha val="64000"/>
                </a:schemeClr>
              </a:solidFill>
            </a:ln>
          </c:spPr>
          <c:explosion val="4"/>
          <c:dPt>
            <c:idx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0" cap="rnd" cmpd="sng">
                <a:solidFill>
                  <a:schemeClr val="accent6">
                    <a:lumMod val="75000"/>
                    <a:alpha val="64000"/>
                  </a:schemeClr>
                </a:solidFill>
                <a:miter lim="800000"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5865-4B31-85F5-FAAD2D76CEE4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ln w="0" cap="rnd" cmpd="sng">
                <a:solidFill>
                  <a:schemeClr val="accent6">
                    <a:lumMod val="75000"/>
                    <a:alpha val="64000"/>
                  </a:schemeClr>
                </a:solidFill>
                <a:beve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865-4B31-85F5-FAAD2D76CEE4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65-4B31-85F5-FAAD2D76CEE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2D528FD-74F6-4B49-8EBE-927FC0F67BA3}" type="PERCENTAGE">
                      <a:rPr lang="en-US"/>
                      <a:pPr/>
                      <a:t>[PORCENTAGEM]</a:t>
                    </a:fld>
                    <a:endParaRPr lang="pt-BR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865-4B31-85F5-FAAD2D76CE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CALCULADORA!$J$5:$J$6</c:f>
              <c:strCache>
                <c:ptCount val="2"/>
                <c:pt idx="0">
                  <c:v>CH INTEGRALIZADA</c:v>
                </c:pt>
                <c:pt idx="1">
                  <c:v>CH FALTANTE</c:v>
                </c:pt>
              </c:strCache>
            </c:strRef>
          </c:cat>
          <c:val>
            <c:numRef>
              <c:f>CALCULADORA!$K$5:$K$6</c:f>
              <c:numCache>
                <c:formatCode>#,#00.00\ "h"</c:formatCode>
                <c:ptCount val="2"/>
                <c:pt idx="0">
                  <c:v>0</c:v>
                </c:pt>
                <c:pt idx="1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65-4B31-85F5-FAAD2D76CEE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0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3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556260</xdr:colOff>
      <xdr:row>1</xdr:row>
      <xdr:rowOff>30480</xdr:rowOff>
    </xdr:from>
    <xdr:to>
      <xdr:col>4</xdr:col>
      <xdr:colOff>67082</xdr:colOff>
      <xdr:row>6</xdr:row>
      <xdr:rowOff>83820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60A5F72-D3D7-4C93-AC1D-62614D70F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" y="213360"/>
          <a:ext cx="1949222" cy="1455420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</xdr:colOff>
      <xdr:row>0</xdr:row>
      <xdr:rowOff>0</xdr:rowOff>
    </xdr:from>
    <xdr:to>
      <xdr:col>9</xdr:col>
      <xdr:colOff>15240</xdr:colOff>
      <xdr:row>9</xdr:row>
      <xdr:rowOff>28346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3D154C9-33AD-09B9-3588-530B94CB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560" y="0"/>
          <a:ext cx="2926080" cy="2184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91440</xdr:rowOff>
    </xdr:from>
    <xdr:to>
      <xdr:col>1</xdr:col>
      <xdr:colOff>1120275</xdr:colOff>
      <xdr:row>7</xdr:row>
      <xdr:rowOff>15240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72184D1-D067-CC5A-E3E7-EA48F1A51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274320"/>
          <a:ext cx="1745115" cy="1303020"/>
        </a:xfrm>
        <a:prstGeom prst="rect">
          <a:avLst/>
        </a:prstGeom>
      </xdr:spPr>
    </xdr:pic>
    <xdr:clientData/>
  </xdr:twoCellAnchor>
  <xdr:twoCellAnchor editAs="absolute">
    <xdr:from>
      <xdr:col>13</xdr:col>
      <xdr:colOff>213361</xdr:colOff>
      <xdr:row>3</xdr:row>
      <xdr:rowOff>266700</xdr:rowOff>
    </xdr:from>
    <xdr:to>
      <xdr:col>18</xdr:col>
      <xdr:colOff>381000</xdr:colOff>
      <xdr:row>11</xdr:row>
      <xdr:rowOff>114301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098A88F-6EEB-2D99-D656-3D243830D4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459142</xdr:colOff>
      <xdr:row>0</xdr:row>
      <xdr:rowOff>91590</xdr:rowOff>
    </xdr:from>
    <xdr:to>
      <xdr:col>11</xdr:col>
      <xdr:colOff>24802</xdr:colOff>
      <xdr:row>7</xdr:row>
      <xdr:rowOff>106830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588259D-AA2B-9D85-C6A4-564F3D1D3F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1074963</xdr:colOff>
      <xdr:row>0</xdr:row>
      <xdr:rowOff>0</xdr:rowOff>
    </xdr:from>
    <xdr:to>
      <xdr:col>2</xdr:col>
      <xdr:colOff>152400</xdr:colOff>
      <xdr:row>9</xdr:row>
      <xdr:rowOff>171032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AB9F5EB-B3C3-037C-63A3-366F2421C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683" y="0"/>
          <a:ext cx="2879817" cy="2121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2.ufsb.edu.br/cfcaf/es/ensino-cfcaf/graduacao/engenharia-florestal/estagio-e-atividades-complementar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34EE-85AD-4E2D-9D1B-B71332D0CAD5}">
  <dimension ref="A4:M22"/>
  <sheetViews>
    <sheetView showGridLines="0" workbookViewId="0">
      <selection activeCell="J19" sqref="J19"/>
    </sheetView>
  </sheetViews>
  <sheetFormatPr defaultRowHeight="14.4" x14ac:dyDescent="0.3"/>
  <cols>
    <col min="10" max="10" width="104.44140625" customWidth="1"/>
  </cols>
  <sheetData>
    <row r="4" spans="1:13" ht="33.6" x14ac:dyDescent="0.65">
      <c r="J4" s="5"/>
      <c r="K4" s="5"/>
    </row>
    <row r="5" spans="1:13" ht="33.6" x14ac:dyDescent="0.65">
      <c r="J5" s="5" t="s">
        <v>30</v>
      </c>
    </row>
    <row r="8" spans="1:13" ht="15" thickBot="1" x14ac:dyDescent="0.35"/>
    <row r="9" spans="1:13" ht="15.6" x14ac:dyDescent="0.3">
      <c r="A9" s="15">
        <v>1</v>
      </c>
      <c r="B9" s="19" t="s">
        <v>49</v>
      </c>
      <c r="C9" s="10"/>
      <c r="D9" s="10"/>
      <c r="E9" s="10"/>
      <c r="F9" s="10"/>
      <c r="G9" s="10"/>
      <c r="H9" s="10"/>
      <c r="I9" s="10"/>
      <c r="J9" s="11"/>
      <c r="K9" s="6"/>
      <c r="L9" s="6"/>
      <c r="M9" s="6"/>
    </row>
    <row r="10" spans="1:13" ht="15.6" x14ac:dyDescent="0.3">
      <c r="A10" s="16">
        <v>2</v>
      </c>
      <c r="B10" s="20" t="s">
        <v>26</v>
      </c>
      <c r="C10" s="6"/>
      <c r="D10" s="6"/>
      <c r="E10" s="6"/>
      <c r="F10" s="6"/>
      <c r="G10" s="6"/>
      <c r="H10" s="6"/>
      <c r="I10" s="6"/>
      <c r="J10" s="12"/>
      <c r="K10" s="6"/>
      <c r="L10" s="6"/>
      <c r="M10" s="6"/>
    </row>
    <row r="11" spans="1:13" ht="15.6" x14ac:dyDescent="0.3">
      <c r="A11" s="17">
        <v>3</v>
      </c>
      <c r="B11" s="21" t="s">
        <v>50</v>
      </c>
      <c r="C11" s="9"/>
      <c r="D11" s="9"/>
      <c r="E11" s="9"/>
      <c r="F11" s="9"/>
      <c r="G11" s="9"/>
      <c r="H11" s="9"/>
      <c r="I11" s="9"/>
      <c r="J11" s="13"/>
      <c r="K11" s="6"/>
      <c r="L11" s="6"/>
      <c r="M11" s="6"/>
    </row>
    <row r="12" spans="1:13" ht="15.6" x14ac:dyDescent="0.3">
      <c r="A12" s="16">
        <v>4</v>
      </c>
      <c r="B12" s="20" t="s">
        <v>27</v>
      </c>
      <c r="C12" s="6"/>
      <c r="D12" s="6"/>
      <c r="E12" s="6"/>
      <c r="F12" s="6"/>
      <c r="G12" s="6"/>
      <c r="H12" s="6"/>
      <c r="I12" s="6"/>
      <c r="J12" s="12"/>
      <c r="K12" s="6"/>
      <c r="L12" s="6"/>
      <c r="M12" s="6"/>
    </row>
    <row r="13" spans="1:13" ht="15.6" x14ac:dyDescent="0.3">
      <c r="A13" s="17">
        <v>5</v>
      </c>
      <c r="B13" s="21" t="s">
        <v>34</v>
      </c>
      <c r="C13" s="9"/>
      <c r="D13" s="9"/>
      <c r="E13" s="9"/>
      <c r="F13" s="9"/>
      <c r="G13" s="9"/>
      <c r="H13" s="9"/>
      <c r="I13" s="9"/>
      <c r="J13" s="13"/>
      <c r="K13" s="6"/>
      <c r="L13" s="6"/>
      <c r="M13" s="6"/>
    </row>
    <row r="14" spans="1:13" ht="15.6" x14ac:dyDescent="0.3">
      <c r="A14" s="16">
        <v>6</v>
      </c>
      <c r="B14" s="20" t="s">
        <v>35</v>
      </c>
      <c r="C14" s="6"/>
      <c r="D14" s="6"/>
      <c r="E14" s="6"/>
      <c r="F14" s="6"/>
      <c r="G14" s="6"/>
      <c r="H14" s="6"/>
      <c r="I14" s="6"/>
      <c r="J14" s="12"/>
      <c r="K14" s="6"/>
      <c r="L14" s="6"/>
      <c r="M14" s="6"/>
    </row>
    <row r="15" spans="1:13" ht="15.6" x14ac:dyDescent="0.3">
      <c r="A15" s="17">
        <v>7</v>
      </c>
      <c r="B15" s="21" t="s">
        <v>31</v>
      </c>
      <c r="C15" s="9"/>
      <c r="D15" s="9"/>
      <c r="E15" s="9"/>
      <c r="F15" s="9"/>
      <c r="G15" s="9"/>
      <c r="H15" s="9"/>
      <c r="I15" s="9"/>
      <c r="J15" s="13"/>
      <c r="K15" s="6"/>
      <c r="L15" s="6"/>
      <c r="M15" s="6"/>
    </row>
    <row r="16" spans="1:13" ht="15.6" x14ac:dyDescent="0.3">
      <c r="A16" s="16">
        <v>8</v>
      </c>
      <c r="B16" s="20" t="s">
        <v>39</v>
      </c>
      <c r="C16" s="6"/>
      <c r="D16" s="6"/>
      <c r="E16" s="6"/>
      <c r="F16" s="6"/>
      <c r="G16" s="6"/>
      <c r="H16" s="6"/>
      <c r="I16" s="6"/>
      <c r="J16" s="12"/>
      <c r="K16" s="6"/>
      <c r="L16" s="6"/>
      <c r="M16" s="6"/>
    </row>
    <row r="17" spans="1:13" ht="15.6" x14ac:dyDescent="0.3">
      <c r="A17" s="17">
        <v>9</v>
      </c>
      <c r="B17" s="21" t="s">
        <v>38</v>
      </c>
      <c r="C17" s="9"/>
      <c r="D17" s="9"/>
      <c r="E17" s="9"/>
      <c r="F17" s="9"/>
      <c r="G17" s="9"/>
      <c r="H17" s="9"/>
      <c r="I17" s="9"/>
      <c r="J17" s="13"/>
      <c r="K17" s="6"/>
      <c r="L17" s="6"/>
      <c r="M17" s="6"/>
    </row>
    <row r="18" spans="1:13" ht="15.6" x14ac:dyDescent="0.3">
      <c r="A18" s="16">
        <v>10</v>
      </c>
      <c r="B18" s="20" t="s">
        <v>29</v>
      </c>
      <c r="C18" s="6"/>
      <c r="D18" s="6"/>
      <c r="E18" s="6"/>
      <c r="F18" s="6"/>
      <c r="G18" s="6"/>
      <c r="H18" s="6"/>
      <c r="I18" s="6"/>
      <c r="J18" s="12"/>
      <c r="K18" s="6"/>
      <c r="L18" s="6"/>
      <c r="M18" s="6"/>
    </row>
    <row r="19" spans="1:13" ht="16.2" thickBot="1" x14ac:dyDescent="0.35">
      <c r="A19" s="18">
        <v>11</v>
      </c>
      <c r="B19" s="22" t="s">
        <v>33</v>
      </c>
      <c r="C19" s="14"/>
      <c r="D19" s="14"/>
      <c r="E19" s="14"/>
      <c r="F19" s="14"/>
      <c r="G19" s="14"/>
      <c r="H19" s="14"/>
      <c r="I19" s="14"/>
      <c r="J19" s="23" t="s">
        <v>32</v>
      </c>
      <c r="K19" s="6"/>
      <c r="L19" s="6"/>
      <c r="M19" s="6"/>
    </row>
    <row r="20" spans="1:13" ht="15.6" x14ac:dyDescent="0.3">
      <c r="A20" s="6"/>
      <c r="B20" s="6"/>
      <c r="C20" s="6"/>
      <c r="D20" s="6"/>
      <c r="E20" s="6"/>
      <c r="F20" s="6"/>
      <c r="G20" s="6"/>
      <c r="H20" s="6"/>
      <c r="I20" s="6"/>
      <c r="J20" s="7"/>
      <c r="K20" s="6"/>
      <c r="L20" s="6"/>
      <c r="M20" s="6"/>
    </row>
    <row r="21" spans="1:13" ht="15.6" x14ac:dyDescent="0.3">
      <c r="A21" s="8" t="s">
        <v>28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5.6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</sheetData>
  <sheetProtection algorithmName="SHA-512" hashValue="qSEc1xsAVsuzlYPs98ltbx+1tL5uui/94K1/1671cOhiirJCqaTbwEmKcYveDq5bss75RkIdVhtUJI/Odm0Ayg==" saltValue="KSAq4NRukEVEmbvp8SmnWQ==" spinCount="100000" sheet="1" objects="1" scenarios="1" selectLockedCells="1"/>
  <hyperlinks>
    <hyperlink ref="J19" r:id="rId1" xr:uid="{BBD7F309-C31B-4C35-A42D-4999AF39BF85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CC6F-9014-4BFA-8526-56A5F199BFBD}">
  <dimension ref="A4:AP24"/>
  <sheetViews>
    <sheetView showGridLines="0" tabSelected="1" zoomScaleNormal="100" workbookViewId="0">
      <selection activeCell="I14" sqref="I14"/>
    </sheetView>
  </sheetViews>
  <sheetFormatPr defaultRowHeight="14.4" x14ac:dyDescent="0.3"/>
  <cols>
    <col min="1" max="1" width="11.77734375" customWidth="1"/>
    <col min="2" max="2" width="55.44140625" customWidth="1"/>
    <col min="3" max="3" width="11.21875" customWidth="1"/>
    <col min="4" max="4" width="15.5546875" customWidth="1"/>
    <col min="5" max="5" width="12.33203125" customWidth="1"/>
    <col min="6" max="6" width="12.6640625" customWidth="1"/>
    <col min="7" max="7" width="11.5546875" customWidth="1"/>
    <col min="8" max="8" width="12.21875" customWidth="1"/>
    <col min="9" max="9" width="12" customWidth="1"/>
    <col min="10" max="10" width="23.109375" customWidth="1"/>
    <col min="11" max="11" width="22.44140625" customWidth="1"/>
    <col min="12" max="12" width="15.77734375" customWidth="1"/>
    <col min="13" max="13" width="9.44140625" bestFit="1" customWidth="1"/>
  </cols>
  <sheetData>
    <row r="4" spans="1:42" ht="36.6" x14ac:dyDescent="0.7">
      <c r="A4" s="24"/>
      <c r="C4" s="3" t="s">
        <v>41</v>
      </c>
    </row>
    <row r="5" spans="1:42" x14ac:dyDescent="0.3">
      <c r="C5" s="1"/>
      <c r="D5" s="2"/>
      <c r="E5" s="2"/>
      <c r="F5" s="2"/>
      <c r="G5" s="2"/>
      <c r="H5" s="2"/>
      <c r="I5" s="2"/>
      <c r="J5" s="4" t="s">
        <v>37</v>
      </c>
      <c r="K5" s="4">
        <f>K21</f>
        <v>0</v>
      </c>
      <c r="AP5" t="s">
        <v>1</v>
      </c>
    </row>
    <row r="6" spans="1:42" x14ac:dyDescent="0.3">
      <c r="C6" s="1"/>
      <c r="D6" s="2"/>
      <c r="E6" s="2"/>
      <c r="F6" s="2"/>
      <c r="G6" s="2"/>
      <c r="H6" s="2"/>
      <c r="I6" s="2"/>
      <c r="J6" s="4" t="s">
        <v>24</v>
      </c>
      <c r="K6" s="4">
        <f>K22</f>
        <v>445</v>
      </c>
      <c r="AP6" t="s">
        <v>2</v>
      </c>
    </row>
    <row r="7" spans="1:42" x14ac:dyDescent="0.3">
      <c r="C7" s="1"/>
      <c r="D7" s="2"/>
      <c r="E7" s="2"/>
      <c r="F7" s="2"/>
      <c r="G7" s="2"/>
      <c r="H7" s="2"/>
      <c r="I7" s="2"/>
    </row>
    <row r="8" spans="1:42" ht="15" thickBot="1" x14ac:dyDescent="0.35">
      <c r="C8" s="1"/>
      <c r="D8" s="2"/>
      <c r="E8" s="2"/>
      <c r="F8" s="2"/>
      <c r="G8" s="2"/>
      <c r="H8" s="2"/>
      <c r="I8" s="2"/>
    </row>
    <row r="9" spans="1:42" ht="15.6" x14ac:dyDescent="0.3">
      <c r="A9" s="26" t="s">
        <v>0</v>
      </c>
      <c r="B9" s="27" t="s">
        <v>3</v>
      </c>
      <c r="C9" s="27" t="s">
        <v>4</v>
      </c>
      <c r="D9" s="27" t="s">
        <v>47</v>
      </c>
      <c r="E9" s="27" t="s">
        <v>42</v>
      </c>
      <c r="F9" s="27" t="s">
        <v>43</v>
      </c>
      <c r="G9" s="27" t="s">
        <v>44</v>
      </c>
      <c r="H9" s="27" t="s">
        <v>45</v>
      </c>
      <c r="I9" s="27" t="s">
        <v>46</v>
      </c>
      <c r="J9" s="28" t="s">
        <v>36</v>
      </c>
      <c r="K9" s="29" t="s">
        <v>37</v>
      </c>
    </row>
    <row r="10" spans="1:42" ht="15.6" x14ac:dyDescent="0.3">
      <c r="A10" s="30" t="s">
        <v>6</v>
      </c>
      <c r="B10" s="31" t="s">
        <v>25</v>
      </c>
      <c r="C10" s="32">
        <v>0.5</v>
      </c>
      <c r="D10" s="33">
        <f>445 * C10</f>
        <v>222.5</v>
      </c>
      <c r="E10" s="59"/>
      <c r="F10" s="59"/>
      <c r="G10" s="59"/>
      <c r="H10" s="59"/>
      <c r="I10" s="59"/>
      <c r="J10" s="34">
        <f>SUM(E10:I10)</f>
        <v>0</v>
      </c>
      <c r="K10" s="35">
        <f>MIN(445, MIN(D10, N(E10)) + MIN(D10, N(F10)) + MIN(D10, N(G10)) + MIN(D10, N(H10)) + MIN(D10, N(I10)))</f>
        <v>0</v>
      </c>
      <c r="L10" s="4"/>
      <c r="M10" s="4"/>
      <c r="N10" s="4"/>
      <c r="O10" s="4"/>
      <c r="P10" s="4"/>
    </row>
    <row r="11" spans="1:42" ht="15.6" x14ac:dyDescent="0.3">
      <c r="A11" s="36" t="s">
        <v>7</v>
      </c>
      <c r="B11" s="37" t="s">
        <v>5</v>
      </c>
      <c r="C11" s="38">
        <v>0.5</v>
      </c>
      <c r="D11" s="39">
        <f t="shared" ref="D11:D19" si="0">445 * C11</f>
        <v>222.5</v>
      </c>
      <c r="E11" s="46"/>
      <c r="F11" s="46"/>
      <c r="G11" s="46"/>
      <c r="H11" s="46"/>
      <c r="I11" s="46"/>
      <c r="J11" s="40">
        <f t="shared" ref="J11:J16" si="1">SUM(E11:I11)</f>
        <v>0</v>
      </c>
      <c r="K11" s="41">
        <f>MIN(445, MIN(D11, N(E11)) + MIN(D11, N(F11)) + MIN(D11, N(G11)) + MIN(D11, N(H11)) + MIN(D11, N(I11)))</f>
        <v>0</v>
      </c>
      <c r="L11" s="4"/>
      <c r="M11" s="4"/>
      <c r="N11" s="4"/>
      <c r="O11" s="4"/>
      <c r="P11" s="4"/>
    </row>
    <row r="12" spans="1:42" ht="15.6" x14ac:dyDescent="0.3">
      <c r="A12" s="42" t="s">
        <v>8</v>
      </c>
      <c r="B12" s="43" t="s">
        <v>16</v>
      </c>
      <c r="C12" s="44">
        <v>0.5</v>
      </c>
      <c r="D12" s="33">
        <f t="shared" si="0"/>
        <v>222.5</v>
      </c>
      <c r="E12" s="59"/>
      <c r="F12" s="59"/>
      <c r="G12" s="59"/>
      <c r="H12" s="59"/>
      <c r="I12" s="59"/>
      <c r="J12" s="34">
        <f t="shared" si="1"/>
        <v>0</v>
      </c>
      <c r="K12" s="35">
        <f>MIN(445, MIN(D12, N(E12)) + MIN(D12, N(F12)) + MIN(D12, N(G12)) + MIN(D12, N(H12)) + MIN(D12, N(I12)))</f>
        <v>0</v>
      </c>
      <c r="N12" s="4"/>
    </row>
    <row r="13" spans="1:42" ht="15.6" x14ac:dyDescent="0.3">
      <c r="A13" s="45" t="s">
        <v>9</v>
      </c>
      <c r="B13" s="37" t="s">
        <v>17</v>
      </c>
      <c r="C13" s="38">
        <v>0.25</v>
      </c>
      <c r="D13" s="39">
        <f t="shared" si="0"/>
        <v>111.25</v>
      </c>
      <c r="E13" s="46"/>
      <c r="F13" s="46"/>
      <c r="G13" s="46"/>
      <c r="H13" s="46"/>
      <c r="I13" s="46"/>
      <c r="J13" s="40">
        <f t="shared" si="1"/>
        <v>0</v>
      </c>
      <c r="K13" s="41">
        <f>MIN(445, MIN(D13, N(E13)) + MIN(D13, N(F13)) + MIN(D13, N(G13)) + MIN(D13, N(H13)) + MIN(D13, N(I13)))</f>
        <v>0</v>
      </c>
      <c r="N13" s="4"/>
    </row>
    <row r="14" spans="1:42" ht="15.6" x14ac:dyDescent="0.3">
      <c r="A14" s="42" t="s">
        <v>10</v>
      </c>
      <c r="B14" s="43" t="s">
        <v>18</v>
      </c>
      <c r="C14" s="44">
        <v>0.25</v>
      </c>
      <c r="D14" s="33">
        <f t="shared" si="0"/>
        <v>111.25</v>
      </c>
      <c r="E14" s="59"/>
      <c r="F14" s="59"/>
      <c r="G14" s="59"/>
      <c r="H14" s="59"/>
      <c r="I14" s="59"/>
      <c r="J14" s="34">
        <f t="shared" si="1"/>
        <v>0</v>
      </c>
      <c r="K14" s="35">
        <f>MIN(445, MIN(D14, N(E14)) + MIN(D14, N(F14)) + MIN(D14, N(G14)) + MIN(D14, N(H14)) + MIN(D14, N(I14)))</f>
        <v>0</v>
      </c>
      <c r="N14" s="4"/>
    </row>
    <row r="15" spans="1:42" ht="15.6" x14ac:dyDescent="0.3">
      <c r="A15" s="45" t="s">
        <v>11</v>
      </c>
      <c r="B15" s="37" t="s">
        <v>19</v>
      </c>
      <c r="C15" s="38">
        <v>0.5</v>
      </c>
      <c r="D15" s="39">
        <f t="shared" si="0"/>
        <v>222.5</v>
      </c>
      <c r="E15" s="46"/>
      <c r="F15" s="46"/>
      <c r="G15" s="46"/>
      <c r="H15" s="46"/>
      <c r="I15" s="46"/>
      <c r="J15" s="40">
        <f t="shared" si="1"/>
        <v>0</v>
      </c>
      <c r="K15" s="41">
        <f>MIN(445, MIN(D15, N(E15)) + MIN(D15, N(F15)) + MIN(D15, N(G15)) + MIN(D15, N(H15)) + MIN(D15, N(I15)))</f>
        <v>0</v>
      </c>
      <c r="N15" s="4"/>
    </row>
    <row r="16" spans="1:42" ht="15.6" x14ac:dyDescent="0.3">
      <c r="A16" s="42" t="s">
        <v>12</v>
      </c>
      <c r="B16" s="43" t="s">
        <v>20</v>
      </c>
      <c r="C16" s="44">
        <v>0.25</v>
      </c>
      <c r="D16" s="33">
        <f t="shared" si="0"/>
        <v>111.25</v>
      </c>
      <c r="E16" s="59"/>
      <c r="F16" s="59"/>
      <c r="G16" s="59"/>
      <c r="H16" s="59"/>
      <c r="I16" s="59"/>
      <c r="J16" s="34">
        <f t="shared" si="1"/>
        <v>0</v>
      </c>
      <c r="K16" s="35">
        <f>MIN(445, MIN(D16, N(E16)) + MIN(D16, N(F16)) + MIN(D16, N(G16)) + MIN(D16, N(H16)) + MIN(D16, N(I16)))</f>
        <v>0</v>
      </c>
      <c r="N16" s="4"/>
    </row>
    <row r="17" spans="1:14" ht="15.6" x14ac:dyDescent="0.3">
      <c r="A17" s="45" t="s">
        <v>13</v>
      </c>
      <c r="B17" s="37" t="s">
        <v>21</v>
      </c>
      <c r="C17" s="38">
        <v>0.25</v>
      </c>
      <c r="D17" s="39">
        <f t="shared" si="0"/>
        <v>111.25</v>
      </c>
      <c r="E17" s="46"/>
      <c r="F17" s="46"/>
      <c r="G17" s="46"/>
      <c r="H17" s="46"/>
      <c r="I17" s="46"/>
      <c r="J17" s="40">
        <f>SUM(E17:I17)</f>
        <v>0</v>
      </c>
      <c r="K17" s="41">
        <f>MIN(445, MIN(D17, N(E17)) + MIN(D17, N(F17)) + MIN(D17, N(G17)) + MIN(D17, N(H17)) + MIN(D17, N(I17)))</f>
        <v>0</v>
      </c>
      <c r="N17" s="4"/>
    </row>
    <row r="18" spans="1:14" ht="15.6" x14ac:dyDescent="0.3">
      <c r="A18" s="42" t="s">
        <v>14</v>
      </c>
      <c r="B18" s="43" t="s">
        <v>22</v>
      </c>
      <c r="C18" s="44">
        <v>0.1</v>
      </c>
      <c r="D18" s="33">
        <f t="shared" si="0"/>
        <v>44.5</v>
      </c>
      <c r="E18" s="59"/>
      <c r="F18" s="59"/>
      <c r="G18" s="59"/>
      <c r="H18" s="59"/>
      <c r="I18" s="59"/>
      <c r="J18" s="34">
        <f>SUM(E18:I18)</f>
        <v>0</v>
      </c>
      <c r="K18" s="35">
        <f>MIN(445, MIN(D18, N(E18)) + MIN(D18, N(F18)) + MIN(D18, N(G18)) + MIN(D18, N(H18)) + MIN(D18, N(I18)))</f>
        <v>0</v>
      </c>
      <c r="N18" s="4"/>
    </row>
    <row r="19" spans="1:14" ht="15.6" x14ac:dyDescent="0.3">
      <c r="A19" s="47" t="s">
        <v>15</v>
      </c>
      <c r="B19" s="48" t="s">
        <v>23</v>
      </c>
      <c r="C19" s="49">
        <v>0.1</v>
      </c>
      <c r="D19" s="39">
        <f t="shared" si="0"/>
        <v>44.5</v>
      </c>
      <c r="E19" s="60"/>
      <c r="F19" s="60"/>
      <c r="G19" s="60"/>
      <c r="H19" s="60"/>
      <c r="I19" s="60"/>
      <c r="J19" s="40">
        <f>SUM(E19:I19)</f>
        <v>0</v>
      </c>
      <c r="K19" s="41">
        <f>MIN(445, MIN(D19, N(E19)) + MIN(D19, N(F19)) + MIN(D19, N(G19)) + MIN(D19, N(H19)) + MIN(D19, N(I19)))</f>
        <v>0</v>
      </c>
      <c r="N19" s="4"/>
    </row>
    <row r="20" spans="1:14" ht="16.2" thickBot="1" x14ac:dyDescent="0.35">
      <c r="A20" s="50"/>
      <c r="B20" s="51"/>
      <c r="C20" s="52"/>
      <c r="D20" s="53"/>
      <c r="E20" s="53"/>
      <c r="F20" s="53"/>
      <c r="G20" s="53"/>
      <c r="H20" s="53"/>
      <c r="I20" s="53"/>
      <c r="J20" s="52" t="s">
        <v>48</v>
      </c>
      <c r="K20" s="54">
        <f>SUM(J10:J19)</f>
        <v>0</v>
      </c>
    </row>
    <row r="21" spans="1:14" ht="16.2" thickBot="1" x14ac:dyDescent="0.35">
      <c r="A21" s="55"/>
      <c r="B21" s="55"/>
      <c r="C21" s="55"/>
      <c r="D21" s="56"/>
      <c r="E21" s="56"/>
      <c r="F21" s="56"/>
      <c r="G21" s="56"/>
      <c r="H21" s="56"/>
      <c r="I21" s="56"/>
      <c r="J21" s="57" t="s">
        <v>40</v>
      </c>
      <c r="K21" s="58">
        <f>MIN(445, SUM(K10:K19))</f>
        <v>0</v>
      </c>
    </row>
    <row r="22" spans="1:14" ht="16.2" thickBot="1" x14ac:dyDescent="0.35">
      <c r="A22" s="55"/>
      <c r="B22" s="55"/>
      <c r="C22" s="55"/>
      <c r="D22" s="55"/>
      <c r="E22" s="55"/>
      <c r="F22" s="55"/>
      <c r="G22" s="55"/>
      <c r="H22" s="55"/>
      <c r="I22" s="55"/>
      <c r="J22" s="57" t="s">
        <v>24</v>
      </c>
      <c r="K22" s="58">
        <f>MAX(0,445-K21)</f>
        <v>445</v>
      </c>
    </row>
    <row r="23" spans="1:14" x14ac:dyDescent="0.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14" x14ac:dyDescent="0.3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</row>
  </sheetData>
  <sheetProtection algorithmName="SHA-512" hashValue="9yFx+UOmeXZHIjmWubBma9RnwrOiwIw3YXno0Ihfimm6JfnjjrFzf+7OlmjTdKUJcqy/v5TISH2swIu9BKuvBQ==" saltValue="y93jYKkU842fcX5BeisIzw==" spinCount="100000" sheet="1" objects="1" scenarios="1" selectLockedCells="1"/>
  <phoneticPr fontId="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 E OBSERVAÇÕES</vt:lpstr>
      <vt:lpstr>CALCULADORA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Shakespeare Rodrigues</dc:creator>
  <cp:lastModifiedBy>Shakespeare Rodrigues</cp:lastModifiedBy>
  <dcterms:created xsi:type="dcterms:W3CDTF">2026-09-09T14:32:26Z</dcterms:created>
  <dcterms:modified xsi:type="dcterms:W3CDTF">2026-09-21T15:22:52Z</dcterms:modified>
</cp:coreProperties>
</file>